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515" tabRatio="806" activeTab="3"/>
  </bookViews>
  <sheets>
    <sheet name="Kopertina" sheetId="1" r:id="rId1"/>
    <sheet name="B_Link B_Sheet 11 " sheetId="2" r:id="rId2"/>
    <sheet name="B_Link P&amp;L 11" sheetId="3" r:id="rId3"/>
    <sheet name="B_LinkEquity 11" sheetId="4" r:id="rId4"/>
    <sheet name="cash Fl 11" sheetId="5" r:id="rId5"/>
  </sheets>
  <definedNames>
    <definedName name="_xlnm.Print_Area" localSheetId="1">'B_Link B_Sheet 11 '!$A$2:$AB$64</definedName>
    <definedName name="_xlnm.Print_Area" localSheetId="2">'B_Link P&amp;L 11'!$A$1:$J$43</definedName>
    <definedName name="xe110soc" localSheetId="1">#REF!</definedName>
    <definedName name="xe110soc" localSheetId="2">#REF!</definedName>
    <definedName name="xe110soc" localSheetId="3">#REF!</definedName>
    <definedName name="xe110soc" localSheetId="4">#REF!</definedName>
    <definedName name="xe110soc">#REF!</definedName>
    <definedName name="xe180soc" localSheetId="1">#REF!</definedName>
    <definedName name="xe180soc" localSheetId="2">#REF!</definedName>
    <definedName name="xe180soc" localSheetId="3">#REF!</definedName>
    <definedName name="xe180soc" localSheetId="4">#REF!</definedName>
    <definedName name="xe180soc">#REF!</definedName>
  </definedNames>
  <calcPr fullCalcOnLoad="1"/>
</workbook>
</file>

<file path=xl/sharedStrings.xml><?xml version="1.0" encoding="utf-8"?>
<sst xmlns="http://schemas.openxmlformats.org/spreadsheetml/2006/main" count="502" uniqueCount="415">
  <si>
    <t>Kapitali</t>
  </si>
  <si>
    <t>Rezerva</t>
  </si>
  <si>
    <t>Total</t>
  </si>
  <si>
    <t>Pershkrimi</t>
  </si>
  <si>
    <t>Toka</t>
  </si>
  <si>
    <t>Aktive Afatshkurtra</t>
  </si>
  <si>
    <t>Mjetet Monetare</t>
  </si>
  <si>
    <t>Derivate dhe Aktive Financiare te mbajtur per tregtim</t>
  </si>
  <si>
    <t>Derivatet</t>
  </si>
  <si>
    <t>Totali</t>
  </si>
  <si>
    <t>a)</t>
  </si>
  <si>
    <t>b)</t>
  </si>
  <si>
    <t>Aktive te tjera Financiare afatshkurter</t>
  </si>
  <si>
    <t>c)</t>
  </si>
  <si>
    <t>d)</t>
  </si>
  <si>
    <t>Inventari</t>
  </si>
  <si>
    <t>Aktive Biologjike afatshkurter</t>
  </si>
  <si>
    <t>Aktive Afatshkurtra te mbajtur per shitje</t>
  </si>
  <si>
    <t>Parapagime dhe shpenzime te shtyra</t>
  </si>
  <si>
    <t>Aktive Afatgjata</t>
  </si>
  <si>
    <t>Investime financiare afatgjata</t>
  </si>
  <si>
    <t>ç)</t>
  </si>
  <si>
    <t>Aksione dhe pjesemarrje te tjera ne njesi te kontrolluara</t>
  </si>
  <si>
    <t>Aksione dhe investime te tjera ne pjesemarrje</t>
  </si>
  <si>
    <t>Aksione dhe letra te tjera me vlere</t>
  </si>
  <si>
    <t>Llogari kerkese te arketueshme</t>
  </si>
  <si>
    <t>Aktive Afatgjata Materiale</t>
  </si>
  <si>
    <t>Ndertesa (neto)</t>
  </si>
  <si>
    <t>Aktive Biologjike Afatgjate</t>
  </si>
  <si>
    <t>Aktive Afatgjata Jomateriale</t>
  </si>
  <si>
    <t>Emri i mire</t>
  </si>
  <si>
    <t>Shpenzimet e zhvillimit</t>
  </si>
  <si>
    <t>Kapitali aksionar i papaguar</t>
  </si>
  <si>
    <t>Totali i Aktiveve Afatgjata</t>
  </si>
  <si>
    <t>PASIVET DHE KAPITALI</t>
  </si>
  <si>
    <t xml:space="preserve">Pasivet Afatshkurta </t>
  </si>
  <si>
    <t>Huamarrjet</t>
  </si>
  <si>
    <t>Huate dhe obligacionet afatshkurtra</t>
  </si>
  <si>
    <t>Kthimet/Ripagimet e huave afatgjata</t>
  </si>
  <si>
    <t>Bono te konvertueshme</t>
  </si>
  <si>
    <t>Huate dhe parapagimet</t>
  </si>
  <si>
    <t>Te pagueshme ndaj furnitoreve</t>
  </si>
  <si>
    <t>Te pagueshme ndaj punonjesve</t>
  </si>
  <si>
    <t>Detyrimet tatimore</t>
  </si>
  <si>
    <t>Hua te tjera</t>
  </si>
  <si>
    <t>Parapagimet e arketueshme</t>
  </si>
  <si>
    <t>Pasive Totale Afatshkurtra</t>
  </si>
  <si>
    <t>Pasivet Afatgjata</t>
  </si>
  <si>
    <t>Huate afatgjata</t>
  </si>
  <si>
    <t>Bonot e konvertueshme</t>
  </si>
  <si>
    <t>Huamarrje te tjera afatgjata</t>
  </si>
  <si>
    <t>Provizionet afatgjata</t>
  </si>
  <si>
    <t>Grandet dhe te ardhura te shtyra</t>
  </si>
  <si>
    <t>Pasive Totale Afatgjata</t>
  </si>
  <si>
    <t>Totali i pasiveve</t>
  </si>
  <si>
    <t>Akisonet e pakices</t>
  </si>
  <si>
    <t>Kapitali i aksionereve te shoqerise meme</t>
  </si>
  <si>
    <t>Kapitali i aksionar</t>
  </si>
  <si>
    <t>Primi i aksionit</t>
  </si>
  <si>
    <t>Njesite ose aksionet e thesarit</t>
  </si>
  <si>
    <t>Rezerva statutore</t>
  </si>
  <si>
    <t>Rezerva ligjore</t>
  </si>
  <si>
    <t>Rezerva te tjera</t>
  </si>
  <si>
    <t>Fitimi i pashperndare</t>
  </si>
  <si>
    <t>Fitimi (humbje) e vitit financiar</t>
  </si>
  <si>
    <t>Totali i Kapitalit</t>
  </si>
  <si>
    <t>TOTALI I PASIVEVE DHE KAPITALIT</t>
  </si>
  <si>
    <t>TOTALI AKTIVEVE</t>
  </si>
  <si>
    <t>Shitje neto</t>
  </si>
  <si>
    <t>Te ardhura te tjera nga veprimtarite e shfrytezimit</t>
  </si>
  <si>
    <t>Puna e kryer nga njesia ek per qellime te veta</t>
  </si>
  <si>
    <t xml:space="preserve">Mallra, lendet e para dhe sherbimet </t>
  </si>
  <si>
    <t>Shpenzime te tjera nga veprimtarite e shfryt</t>
  </si>
  <si>
    <t>Shpenzimet e personelit</t>
  </si>
  <si>
    <t>3/a</t>
  </si>
  <si>
    <t>3/b</t>
  </si>
  <si>
    <t>3/c</t>
  </si>
  <si>
    <t>3/d</t>
  </si>
  <si>
    <t>Te ardhurat/shpenzimet fin. nga njesi. kontrolluara</t>
  </si>
  <si>
    <t>Te ardhurat/shpenzimet fin. nga pjesemarrjet</t>
  </si>
  <si>
    <t>Te ardhura dhe shpenzime financiare</t>
  </si>
  <si>
    <t>Te ardhura dhe shpenzime financiare nga interesi</t>
  </si>
  <si>
    <t>Fitimi dhe humbje nga kursi i kembimit</t>
  </si>
  <si>
    <t>Te ardhura dhe shpenzime te tjera financiare</t>
  </si>
  <si>
    <t>Fitimi (humbja) para tatimit</t>
  </si>
  <si>
    <t>Shpenzimet e tatimit mbi fitimin</t>
  </si>
  <si>
    <t>Fitim (humbje) neto e vitit financiar</t>
  </si>
  <si>
    <t>Te ardhura/shpenzime finan. nga investime te tjera financiare</t>
  </si>
  <si>
    <t>Fitimi (humbja) nga veprimtarite e shfrytezimit</t>
  </si>
  <si>
    <t>Assets</t>
  </si>
  <si>
    <t>Cash and cash equivalents</t>
  </si>
  <si>
    <t>Derivatives and financial assets classified as held for sale</t>
  </si>
  <si>
    <t xml:space="preserve">Derivatives </t>
  </si>
  <si>
    <t>Assets classified as held for sale</t>
  </si>
  <si>
    <t>Other non-current assets</t>
  </si>
  <si>
    <t>Trade receivables</t>
  </si>
  <si>
    <t>Other receivables</t>
  </si>
  <si>
    <t>Other investments</t>
  </si>
  <si>
    <t xml:space="preserve">Raw materials </t>
  </si>
  <si>
    <t>Work in progress</t>
  </si>
  <si>
    <t>Own production</t>
  </si>
  <si>
    <t>Goods</t>
  </si>
  <si>
    <t>Prepayments for supplies</t>
  </si>
  <si>
    <t>Prepayments and deferred expenses</t>
  </si>
  <si>
    <t>Non-current financial investments</t>
  </si>
  <si>
    <t>Shares and participation in controlled entities</t>
  </si>
  <si>
    <t xml:space="preserve">Other shares and participations </t>
  </si>
  <si>
    <t>Other shares and securities</t>
  </si>
  <si>
    <t>Non-current receivables</t>
  </si>
  <si>
    <t>Property, plant and equipment</t>
  </si>
  <si>
    <t>Land</t>
  </si>
  <si>
    <t>Plant and equipment</t>
  </si>
  <si>
    <t>Other fixed assets</t>
  </si>
  <si>
    <t>Derivatives</t>
  </si>
  <si>
    <t>Current loans and borrowings</t>
  </si>
  <si>
    <t>Current portion of long-term borrowings</t>
  </si>
  <si>
    <t>Convertibles shares</t>
  </si>
  <si>
    <t>Trade and other payables</t>
  </si>
  <si>
    <t>Trade payables</t>
  </si>
  <si>
    <t>Payables toward employees</t>
  </si>
  <si>
    <t>Current tax payables</t>
  </si>
  <si>
    <t>Other borrowings</t>
  </si>
  <si>
    <t>Prepayments</t>
  </si>
  <si>
    <t>Grants and deferred income</t>
  </si>
  <si>
    <t>Current provisions</t>
  </si>
  <si>
    <t>Non-current loans and borrowings</t>
  </si>
  <si>
    <t>Other non-current borrowings</t>
  </si>
  <si>
    <t>Total non-current liabilities</t>
  </si>
  <si>
    <t>Total liabilities</t>
  </si>
  <si>
    <t>Minority interest</t>
  </si>
  <si>
    <t>Equity holders of the Company</t>
  </si>
  <si>
    <t>Share capital</t>
  </si>
  <si>
    <t>Share premium</t>
  </si>
  <si>
    <t>Statutory reserves</t>
  </si>
  <si>
    <t>Legal reserves</t>
  </si>
  <si>
    <t>Other reserves</t>
  </si>
  <si>
    <t>Current year profit/loss</t>
  </si>
  <si>
    <t>xxxxxxxxxxx</t>
  </si>
  <si>
    <t>Total current liabilities</t>
  </si>
  <si>
    <t xml:space="preserve">Loans, securities and financial leasing </t>
  </si>
  <si>
    <t xml:space="preserve">Transferime </t>
  </si>
  <si>
    <t>Hua, bono dhe detyrime nga qeraja financiare</t>
  </si>
  <si>
    <t xml:space="preserve">             A K T I V E T</t>
  </si>
  <si>
    <t xml:space="preserve"> Derivatet</t>
  </si>
  <si>
    <t xml:space="preserve"> Aktivet e mbajtur per tregtim</t>
  </si>
  <si>
    <t xml:space="preserve"> Llogari kerkesa te tjera te arketueshme</t>
  </si>
  <si>
    <t xml:space="preserve"> Investime te tjera financiare</t>
  </si>
  <si>
    <t xml:space="preserve"> Lendet e para</t>
  </si>
  <si>
    <t xml:space="preserve"> Prodhimi ne proces</t>
  </si>
  <si>
    <t xml:space="preserve"> Produkte te gatshme</t>
  </si>
  <si>
    <t xml:space="preserve"> Mallra per rishitje</t>
  </si>
  <si>
    <t xml:space="preserve"> Parapagesat per furnizime</t>
  </si>
  <si>
    <t>Total i Aktiveve Afatshkurtra</t>
  </si>
  <si>
    <t>Long Term Aktive</t>
  </si>
  <si>
    <t>e)</t>
  </si>
  <si>
    <t>Shenime</t>
  </si>
  <si>
    <t>Good name</t>
  </si>
  <si>
    <t>Aktive te tjera afatgjata (ne proces)</t>
  </si>
  <si>
    <t>Total Asset</t>
  </si>
  <si>
    <t>Buildings (net)</t>
  </si>
  <si>
    <t>Fitimi para tatimit</t>
  </si>
  <si>
    <t>Dividendët e paguar</t>
  </si>
  <si>
    <t>Kapitali aksionar që i përket aksionerëve të shoqërisë mëmë</t>
  </si>
  <si>
    <t>aksionar</t>
  </si>
  <si>
    <t>Primi i</t>
  </si>
  <si>
    <t>aksionit</t>
  </si>
  <si>
    <t>thesarit</t>
  </si>
  <si>
    <t>statusore</t>
  </si>
  <si>
    <t>dhe</t>
  </si>
  <si>
    <t>ligjore</t>
  </si>
  <si>
    <t>Fitimi i</t>
  </si>
  <si>
    <t>Aksionet e</t>
  </si>
  <si>
    <t>Efekti i ndryshimeve në politikat kontabel</t>
  </si>
  <si>
    <t>Pozicioni i rregulluar</t>
  </si>
  <si>
    <t>Emetim i kapitalit aksionar</t>
  </si>
  <si>
    <t>Fitimi neto për periudhën kontabël</t>
  </si>
  <si>
    <t>Aksione të thesarit të riblera</t>
  </si>
  <si>
    <t>Fitimi neto i vitit financiar</t>
  </si>
  <si>
    <t>a</t>
  </si>
  <si>
    <t>b</t>
  </si>
  <si>
    <t>c</t>
  </si>
  <si>
    <t>d</t>
  </si>
  <si>
    <t>e</t>
  </si>
  <si>
    <t>f</t>
  </si>
  <si>
    <t>g</t>
  </si>
  <si>
    <t>F</t>
  </si>
  <si>
    <t>G</t>
  </si>
  <si>
    <t>H</t>
  </si>
  <si>
    <t>J</t>
  </si>
  <si>
    <t>K</t>
  </si>
  <si>
    <t xml:space="preserve">     Pagat</t>
  </si>
  <si>
    <t xml:space="preserve">     Shpenzimet e sigurimeve shoqerore</t>
  </si>
  <si>
    <t>Amortizimi dhe Zhvleresimet</t>
  </si>
  <si>
    <t>A/1</t>
  </si>
  <si>
    <t>A/2</t>
  </si>
  <si>
    <t>A/a</t>
  </si>
  <si>
    <t>A/b</t>
  </si>
  <si>
    <t>A/3</t>
  </si>
  <si>
    <t>A/3/a</t>
  </si>
  <si>
    <t>A/3/b</t>
  </si>
  <si>
    <t>A/3/c</t>
  </si>
  <si>
    <t>A/3/d</t>
  </si>
  <si>
    <t>B/a</t>
  </si>
  <si>
    <t>B/b</t>
  </si>
  <si>
    <t>B/c</t>
  </si>
  <si>
    <t>B/d</t>
  </si>
  <si>
    <t>B/e</t>
  </si>
  <si>
    <t>B/5</t>
  </si>
  <si>
    <t>B/6</t>
  </si>
  <si>
    <t>B/7</t>
  </si>
  <si>
    <t>C/1</t>
  </si>
  <si>
    <t>C/1/a</t>
  </si>
  <si>
    <t>C/1/b</t>
  </si>
  <si>
    <t>C/1/c</t>
  </si>
  <si>
    <t>C/1/ç</t>
  </si>
  <si>
    <t>D/a</t>
  </si>
  <si>
    <t>D/b</t>
  </si>
  <si>
    <t>D/c</t>
  </si>
  <si>
    <t>D/ç</t>
  </si>
  <si>
    <t>E/3</t>
  </si>
  <si>
    <t>E/4</t>
  </si>
  <si>
    <t>E/a</t>
  </si>
  <si>
    <t>E/b</t>
  </si>
  <si>
    <t>E/c</t>
  </si>
  <si>
    <t>E/5</t>
  </si>
  <si>
    <t>E/6</t>
  </si>
  <si>
    <t>F/1</t>
  </si>
  <si>
    <t>F/2</t>
  </si>
  <si>
    <t>F/a</t>
  </si>
  <si>
    <t>F/b</t>
  </si>
  <si>
    <t>F/c</t>
  </si>
  <si>
    <t>G/3</t>
  </si>
  <si>
    <t>G/a</t>
  </si>
  <si>
    <t>G/b</t>
  </si>
  <si>
    <t>g/c</t>
  </si>
  <si>
    <t>G/ç</t>
  </si>
  <si>
    <t>G/d</t>
  </si>
  <si>
    <t>H/4</t>
  </si>
  <si>
    <t>H/5</t>
  </si>
  <si>
    <t>J/1</t>
  </si>
  <si>
    <t>J/a</t>
  </si>
  <si>
    <t>J/b</t>
  </si>
  <si>
    <t>J/2</t>
  </si>
  <si>
    <t>J/3</t>
  </si>
  <si>
    <t>J/4</t>
  </si>
  <si>
    <t>K/1</t>
  </si>
  <si>
    <t>K/2</t>
  </si>
  <si>
    <t>K/3</t>
  </si>
  <si>
    <t>K/4</t>
  </si>
  <si>
    <t>K/5</t>
  </si>
  <si>
    <t>K/6</t>
  </si>
  <si>
    <t>K/7</t>
  </si>
  <si>
    <t>K/8</t>
  </si>
  <si>
    <t>K/9</t>
  </si>
  <si>
    <t>K/10</t>
  </si>
  <si>
    <t>Kodi</t>
  </si>
  <si>
    <t>Andi</t>
  </si>
  <si>
    <t>Makineri dhe pajisje (neto)</t>
  </si>
  <si>
    <t>Akitive te tjera afatgjata materiele (neto)</t>
  </si>
  <si>
    <t>Grantet dhe te ardhura te shtyra</t>
  </si>
  <si>
    <t>Provizionet afatshkurtra</t>
  </si>
  <si>
    <t>Aktive te tjera afatgjata jomateriele</t>
  </si>
  <si>
    <t>Vlera e drejtë</t>
  </si>
  <si>
    <t>Vlera e drejtë (SKK 3)</t>
  </si>
  <si>
    <t>Derivativët me vlerë të drejtë. Aktive të
mbajtura për tregtim me vlerë të drejtë ose
me koston e amortizuar, në varësi
të politikës kontabël të zgjedhur nga njësia
ekonomike raportuese</t>
  </si>
  <si>
    <t>Kostoja e amortizuar (në përgjithësi është e
barabartë me vlerën nominale të kërkesës
për arkëtim minus zhvlerësimin, nëse ka) (SKK 3)</t>
  </si>
  <si>
    <t>Me shumën më të ulët, mes kostos dhe
vlerës neto të realizueshme. Kostoja mund të llogaritet për çdo zë më vete, ose duke përdorur
metodën FIFO, ose metodën e mesatares
së ponderuar</t>
  </si>
  <si>
    <t>Më e ulëta midis vlerës kontabël të mbartur dhe vlerës së drejtë minus kostot e shitjes.</t>
  </si>
  <si>
    <t>Kosto minus zhvlerësimin, nëse ka</t>
  </si>
  <si>
    <t>Kostoja e blerjes në pasqyrat financiare të
pakonsoliduara minus zhvlerësimin, nëse ka</t>
  </si>
  <si>
    <t xml:space="preserve">Metoda e kapitalit në pasqyrat financiare të konsoliduara; kostoja
e blerjes në pasqyrat financiare të pakonsoliduara minus
zhvlerësimin, nëse ka </t>
  </si>
  <si>
    <t xml:space="preserve">Letrat me vlerë njihen me koston e amortizuar dhe pjesëmarrje të tjera - me kosto minus zhvlerësimin </t>
  </si>
  <si>
    <t xml:space="preserve">Kosto e amortizuar minus zhvlerësimi, nëse ka </t>
  </si>
  <si>
    <t>Kosto ose shuma e rivlerësuar minus amortizimin e
akumuluar dhe zhvlerësimin, nëse ka</t>
  </si>
  <si>
    <t>Kostoja minus amortizimin e akumuluar dhe
zhvlerësimin, siç përshkruhet në SKK 4</t>
  </si>
  <si>
    <t>Kostoja e emrit të mirë dhe aktiveve të tjera afatgjata jomateriale
minus amortizimin e akumuluar dhe zhvlerësimin, nëse ka</t>
  </si>
  <si>
    <t>Kostoja e amortizuar</t>
  </si>
  <si>
    <t xml:space="preserve">Kostoja e amortizuar; për detyrime të qirasë financiare të përdoret
SKK 7 </t>
  </si>
  <si>
    <t xml:space="preserve">Kostoja e amortizuar, nëse nevojitet, duke e hequr komponentin e
kapitalit nga detyrimi  </t>
  </si>
  <si>
    <t xml:space="preserve">Grandet për shpenzimet kontabilizohen sipas  parimit të përputhshmërisë të të ardhurave dhe shpenzimeve SKK 10 </t>
  </si>
  <si>
    <t>Rritje/renie e tepricave te mallrave</t>
  </si>
  <si>
    <t>Emertimi dhe Forma ligjore</t>
  </si>
  <si>
    <t>NIPT -i</t>
  </si>
  <si>
    <t>Adresa e Selise</t>
  </si>
  <si>
    <t>Data e krijimit</t>
  </si>
  <si>
    <t>Nr. i  Regjistrit  Tregetar</t>
  </si>
  <si>
    <t>Veprimtaria  Kryesore</t>
  </si>
  <si>
    <t xml:space="preserve">                                                                 P A S Q Y R A T     F I N A N C I A R E</t>
  </si>
  <si>
    <t xml:space="preserve">(  Ne zbarim te Standartit Kombetar te Kontabilitetit Nr.2 dhe </t>
  </si>
  <si>
    <t>Ligjit Nr. 9228 Date 29.04.2004     Per Kontabilitetin dhe Pasqyrat Financiare  )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</si>
  <si>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</si>
  <si>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</si>
  <si>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</si>
  <si>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</si>
  <si>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</si>
  <si>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</si>
  <si>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</si>
  <si>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</si>
  <si>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</si>
  <si>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</si>
  <si>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</si>
  <si>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Tirane</t>
  </si>
  <si>
    <t xml:space="preserve">Kosto e amortizuar, duke hequr komponentin e kapitalit
nga pasivi </t>
  </si>
  <si>
    <t xml:space="preserve">Vlerësimi i shumës së mundshme të nevojshme për shlyerjen 
e detyrimit bëhet nga drejtuesit e njësisë </t>
  </si>
  <si>
    <t>Vlerësimi i shumës më të mundshme (të skontuar, nëse efekti
është material), që është e nevojshme për shlyerjen e detyrimit
që lidhet me një provizion, bëhet nga drejtuesit. Në rastin e
provizioneve për pensionet vlerësimi i vlerës aktuale të
detyrimit për pension bëhet nga një aktuar ose një specialist</t>
  </si>
  <si>
    <t>Grandet për aktivet kontabilizohen në përputhje me metodën
bruto, të përshkruar në SKK 10</t>
  </si>
  <si>
    <t>Sipas metodës kontabël të përshkruar në SKK 9</t>
  </si>
  <si>
    <t>Vlera e drejtë e aksioneve të përftuar  me emetimin e tyre
(minus kostot që lidhen me emetimin e aksioneve) minus
vlerën nominale të aksioneve të emetuara. Në rastin e shitjes së
aksioneve të riblera – diferenca mes kostos dhe çmimit të shitjes.
Për blerjen para afatit të aksioneve të riblerëshme –
diferenca mes kostos dhe vlerës nominale. Në rastin e kombinimit</t>
  </si>
  <si>
    <t>Vlera e drejtë e shumës së paguar për aksionet e riblera</t>
  </si>
  <si>
    <t>Shuma e fitimeve të akumuluara minus pagesat e bëra ose të
përdorura. Fitimet e pashpërndara mund të ndikohen nga
ndryshimet në politikat kontabël (SKK 1), korrigjimi i gabimeve
(SKK 1) dhe rivlerësimi i aktiveve afatgjata materiale (SKK 5)</t>
  </si>
  <si>
    <t>E barabartë me fitimin/humbjen e raportuar në pasqyrën
e të ardhurave dhe shpenzimeve</t>
  </si>
  <si>
    <t>Biological assets xxxxx</t>
  </si>
  <si>
    <t xml:space="preserve"> Llogari kerkesa te arketueshme</t>
  </si>
  <si>
    <t xml:space="preserve">     Shpenzimet per personelin</t>
  </si>
  <si>
    <t>Ndryshimet ne inventarin e PGatshem dhe Pproces</t>
  </si>
  <si>
    <t>Shen
ime</t>
  </si>
  <si>
    <t>Sheni
me</t>
  </si>
  <si>
    <t>4</t>
  </si>
  <si>
    <t>Efektet e ndryshimit të kurseve të këmbimit gjatë konsolidimit</t>
  </si>
  <si>
    <t>Transferime në rezervën e detyrueshme  statutore</t>
  </si>
  <si>
    <t>Totali i të ardhurave apo i shpenzimeve, qe nuk jane njohur në PASH</t>
  </si>
  <si>
    <t>Rritje/renie e kerkesave te arketueshme te tjera</t>
  </si>
  <si>
    <t>Rritje/renie e tepricave te Materialeve te Para</t>
  </si>
  <si>
    <t>Rritje/renie e kerkesave te arketueshme  Klientet</t>
  </si>
  <si>
    <t>PASQYRA  E FLUKSEVE MONETARE :</t>
  </si>
  <si>
    <t>Ne leke</t>
  </si>
  <si>
    <t>Fluksi  monetar  nga veprimtaria e shfrytezimit</t>
  </si>
  <si>
    <t>Rregullime per:</t>
  </si>
  <si>
    <t>Tatimi Fitimin e njohur ne PASH</t>
  </si>
  <si>
    <t>Shpenzime per interesa te njohura ne PASH</t>
  </si>
  <si>
    <t>Te ardhura nga investimet</t>
  </si>
  <si>
    <t>Shuma e zhvleresimit te kredive dhe paradhenieve  (Llogari te arketueshme)</t>
  </si>
  <si>
    <t>Shuma e zhvleresimit te aktiveve financiare</t>
  </si>
  <si>
    <t>Shuma e zhvleresimit te AASH Materjale</t>
  </si>
  <si>
    <t>Shuma e zhvleresimit te detyrimeve financiare</t>
  </si>
  <si>
    <t>Provizione te tjera</t>
  </si>
  <si>
    <t xml:space="preserve"> Rrimarje e shumave te  zhvleresimit te kredive dhe paradhenieve  (Llogari te arketueshme)</t>
  </si>
  <si>
    <t>Amortizimi I Aktiveve Afat gjate</t>
  </si>
  <si>
    <t>Te ardhura (Humbje) nga kembimet valutore</t>
  </si>
  <si>
    <t>Ndryshimet ne Flukset e MM nga aktiviteti I shfrytezimit</t>
  </si>
  <si>
    <t>Rritje/renie ne shpenzimet e shtyra</t>
  </si>
  <si>
    <t>Rritje/renie ne llogarite e furnitoreve</t>
  </si>
  <si>
    <t>Rritje/renie ne llogarite e tjera te pagueshme</t>
  </si>
  <si>
    <t>Rritje/renie ne parapagime te ardhura te shtyra</t>
  </si>
  <si>
    <t>Interes I paguar</t>
  </si>
  <si>
    <t>Tatim mbi fitimin e paguar</t>
  </si>
  <si>
    <t>MM Neto nga aktivitet e shfrytezimit</t>
  </si>
  <si>
    <t>Fluksi  monetar  nga veprimtaria e investimit</t>
  </si>
  <si>
    <t>MM te paguar /arketuar per blerje shoq.te kontrolluara</t>
  </si>
  <si>
    <t>MM te arketuara per shitjen  shoq.te kontrolluara</t>
  </si>
  <si>
    <t>Interes I arketuar</t>
  </si>
  <si>
    <t>Dividend I arketuar</t>
  </si>
  <si>
    <t>Pagesa per blerje  AAM</t>
  </si>
  <si>
    <t>Arketime nga shitja e AAM</t>
  </si>
  <si>
    <t>MM Neto nga aktiviteti i investimit</t>
  </si>
  <si>
    <t>Fluksi  monetar  nga veprimtaria e financiare</t>
  </si>
  <si>
    <t>Emetim I kapitalit aksioner</t>
  </si>
  <si>
    <t>Emetim I aksione preferenciale</t>
  </si>
  <si>
    <t>Pagesa e kostove te emetimit te kapitali aksioner</t>
  </si>
  <si>
    <t>Te dala nga pakesimi I kapitali aksioner</t>
  </si>
  <si>
    <t>Te tjera rivleresime kapitali</t>
  </si>
  <si>
    <t>Rritje pakesim I detyrimeve te ortakeve</t>
  </si>
  <si>
    <t>Rritje pakesim I detyrimeve te qerase financiare</t>
  </si>
  <si>
    <t>Rritje/renie ne llogarite e furnitoreve afat gjate</t>
  </si>
  <si>
    <t>Rritje/renie ne huamarrje afat gjate</t>
  </si>
  <si>
    <t>Rritje/renie ne Institucionet financiare afat gjate</t>
  </si>
  <si>
    <t>Dividende te pagueshem</t>
  </si>
  <si>
    <t>MM Neto nga aktiviteti  financiar</t>
  </si>
  <si>
    <t>Diference konvertimi MM te mbajtura ne monedhe te huaj</t>
  </si>
  <si>
    <t>Rritja /renia neto e mjeteve monetare</t>
  </si>
  <si>
    <t>Paraja dhe ekuivalenteve te saj ne fillim te vitit</t>
  </si>
  <si>
    <t>Paraja dhe ekuivalenteve te saj ne fund te vitit</t>
  </si>
  <si>
    <t>Nr.
 Ref.</t>
  </si>
  <si>
    <t>ASSETS</t>
  </si>
  <si>
    <t>Viti Ushtrimor</t>
  </si>
  <si>
    <t>Nr. 
Ref.</t>
  </si>
  <si>
    <t>CAPITAL &amp; LIABILITIES</t>
  </si>
  <si>
    <t>A</t>
  </si>
  <si>
    <t>Retained earnings</t>
  </si>
  <si>
    <t>Provisions</t>
  </si>
  <si>
    <t>C</t>
  </si>
  <si>
    <t>B</t>
  </si>
  <si>
    <t>Inventories</t>
  </si>
  <si>
    <t>D</t>
  </si>
  <si>
    <t>Nr. Ref.</t>
  </si>
  <si>
    <t>I</t>
  </si>
  <si>
    <t>II</t>
  </si>
  <si>
    <t>III</t>
  </si>
  <si>
    <t>Fitim I pa shperndare</t>
  </si>
  <si>
    <t>ushtrimit</t>
  </si>
  <si>
    <t>Viti ushtrimor</t>
  </si>
  <si>
    <t>HARTUESI</t>
  </si>
  <si>
    <t>DREJTUESI</t>
  </si>
  <si>
    <t>Dec 31,2011</t>
  </si>
  <si>
    <t>31.12.2011</t>
  </si>
  <si>
    <t>Pozicioni më 31 dhjetor 2011</t>
  </si>
  <si>
    <t>Viti   2012</t>
  </si>
  <si>
    <t>01.01.2012</t>
  </si>
  <si>
    <t>31.12.2012</t>
  </si>
  <si>
    <t>Dec 31,2012</t>
  </si>
  <si>
    <t>Pozicioni më 31 dhjetor 2012</t>
  </si>
  <si>
    <t>QKR</t>
  </si>
  <si>
    <t>Sigurimet</t>
  </si>
  <si>
    <t>TAP</t>
  </si>
  <si>
    <t>Tatim Fitimi</t>
  </si>
  <si>
    <t>Totali I te ardhurave dhe shpenzimeve financiare</t>
  </si>
  <si>
    <t>Periudha 1 janar 2012 - 31 Dhjetor 2012</t>
  </si>
  <si>
    <t>Debitore kreditore te brendshem</t>
  </si>
  <si>
    <t>TOTAL TE ARDHURA</t>
  </si>
  <si>
    <t>Shpenzimet e panjohura</t>
  </si>
  <si>
    <t>Pjesa e fitimit neto ushtrimor</t>
  </si>
  <si>
    <t>INTERACTION SH.P.K</t>
  </si>
  <si>
    <t>L21409507U</t>
  </si>
  <si>
    <t>VORE-PRANE URES VORE RINAS</t>
  </si>
  <si>
    <t>TREGETI MATERIALE NDERTIMI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</si>
</sst>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??_-;_-@_-"/>
    <numFmt numFmtId="173" formatCode="_(* #,##0_);_(* \(#,##0\);_(* &quot;-&quot;??_);_(@_)"/>
    <numFmt numFmtId="174" formatCode="0.0%"/>
    <numFmt numFmtId="175" formatCode="#,##0.0_ ;[Red]\-#,##0.0\ "/>
    <numFmt numFmtId="176" formatCode="&quot; &quot;#,##0&quot; &quot;;\(#,##0\)"/>
    <numFmt numFmtId="177" formatCode="_-* #,##0.0_-;\-* #,##0.0_-;_-* &quot;-&quot;??_-;_-@_-"/>
    <numFmt numFmtId="178" formatCode="_(* #,##0.00000000000_);_(* \(#,##0.00000000000\);_(* &quot;-&quot;??_);_(@_)"/>
    <numFmt numFmtId="179" formatCode="#,##0.00_);\-#,##0.00"/>
    <numFmt numFmtId="180" formatCode="#,##0_);\-#,##0"/>
    <numFmt numFmtId="181" formatCode="#,##0&quot;Lek&quot;;\-#,##0&quot;Lek&quot;"/>
    <numFmt numFmtId="182" formatCode="#,##0&quot;Lek&quot;;[Red]\-#,##0&quot;Lek&quot;"/>
    <numFmt numFmtId="183" formatCode="#,##0.00&quot;Lek&quot;;\-#,##0.00&quot;Lek&quot;"/>
    <numFmt numFmtId="184" formatCode="#,##0.00&quot;Lek&quot;;[Red]\-#,##0.00&quot;Lek&quot;"/>
    <numFmt numFmtId="185" formatCode="_-* #,##0&quot;Lek&quot;_-;\-* #,##0&quot;Lek&quot;_-;_-* &quot;-&quot;&quot;Lek&quot;_-;_-@_-"/>
    <numFmt numFmtId="186" formatCode="_-* #,##0_L_e_k_-;\-* #,##0_L_e_k_-;_-* &quot;-&quot;_L_e_k_-;_-@_-"/>
    <numFmt numFmtId="187" formatCode="_-* #,##0.00&quot;Lek&quot;_-;\-* #,##0.00&quot;Lek&quot;_-;_-* &quot;-&quot;??&quot;Lek&quot;_-;_-@_-"/>
    <numFmt numFmtId="188" formatCode="_-* #,##0.00_L_e_k_-;\-* #,##0.00_L_e_k_-;_-* &quot;-&quot;??_L_e_k_-;_-@_-"/>
    <numFmt numFmtId="189" formatCode="0.000"/>
    <numFmt numFmtId="190" formatCode="_(* #,##0.0_);_(* \(#,##0.0\);_(* &quot;-&quot;??_);_(@_)"/>
    <numFmt numFmtId="191" formatCode="_(* #,##0.0_);_(* \(#,##0.0\);_(* &quot;-&quot;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name val="Arial CE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8"/>
      <name val="Calibri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11"/>
      <color indexed="56"/>
      <name val="Calibri"/>
      <family val="2"/>
    </font>
    <font>
      <sz val="9"/>
      <color indexed="56"/>
      <name val="Arial"/>
      <family val="2"/>
    </font>
    <font>
      <b/>
      <sz val="16"/>
      <color indexed="56"/>
      <name val="Arial Narrow"/>
      <family val="2"/>
    </font>
    <font>
      <b/>
      <sz val="22"/>
      <color indexed="56"/>
      <name val="Arial Narrow"/>
      <family val="2"/>
    </font>
    <font>
      <b/>
      <sz val="26"/>
      <color indexed="56"/>
      <name val="Arial"/>
      <family val="2"/>
    </font>
    <font>
      <sz val="12"/>
      <color indexed="56"/>
      <name val="Arial"/>
      <family val="2"/>
    </font>
    <font>
      <sz val="10"/>
      <color indexed="56"/>
      <name val="Calibri"/>
      <family val="2"/>
    </font>
    <font>
      <b/>
      <sz val="10"/>
      <color indexed="56"/>
      <name val="Calibri"/>
      <family val="2"/>
    </font>
    <font>
      <b/>
      <i/>
      <sz val="10"/>
      <color indexed="56"/>
      <name val="Calibri"/>
      <family val="2"/>
    </font>
    <font>
      <i/>
      <sz val="10"/>
      <color indexed="56"/>
      <name val="Calibri"/>
      <family val="2"/>
    </font>
    <font>
      <b/>
      <sz val="14"/>
      <color indexed="56"/>
      <name val="Calibri"/>
      <family val="2"/>
    </font>
    <font>
      <sz val="14"/>
      <color indexed="56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b/>
      <i/>
      <u val="single"/>
      <sz val="10"/>
      <color indexed="56"/>
      <name val="Calibri"/>
      <family val="2"/>
    </font>
    <font>
      <b/>
      <i/>
      <sz val="14"/>
      <color indexed="56"/>
      <name val="Calibri"/>
      <family val="2"/>
    </font>
    <font>
      <i/>
      <sz val="14"/>
      <color indexed="5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 style="thin"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/>
      <top style="thin"/>
      <bottom style="double"/>
    </border>
    <border>
      <left/>
      <right style="thin"/>
      <top style="hair"/>
      <bottom style="thin"/>
    </border>
    <border>
      <left/>
      <right/>
      <top/>
      <bottom style="medium"/>
    </border>
    <border>
      <left/>
      <right/>
      <top/>
      <bottom style="thin">
        <color indexed="18"/>
      </bottom>
    </border>
    <border>
      <left/>
      <right/>
      <top style="thin">
        <color indexed="18"/>
      </top>
      <bottom style="double">
        <color indexed="18"/>
      </bottom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2" fillId="3" borderId="0" applyNumberFormat="0" applyBorder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7" borderId="1" applyNumberFormat="0" applyAlignment="0" applyProtection="0"/>
    <xf numFmtId="0" fontId="11" fillId="0" borderId="2" applyNumberFormat="0" applyFill="0" applyAlignment="0" applyProtection="0"/>
    <xf numFmtId="17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0" fontId="4" fillId="20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16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24" fillId="0" borderId="10" xfId="94" applyFont="1" applyBorder="1">
      <alignment/>
      <protection/>
    </xf>
    <xf numFmtId="0" fontId="24" fillId="0" borderId="11" xfId="94" applyFont="1" applyBorder="1">
      <alignment/>
      <protection/>
    </xf>
    <xf numFmtId="0" fontId="24" fillId="0" borderId="12" xfId="94" applyFont="1" applyBorder="1">
      <alignment/>
      <protection/>
    </xf>
    <xf numFmtId="0" fontId="25" fillId="0" borderId="0" xfId="94" applyFont="1">
      <alignment/>
      <protection/>
    </xf>
    <xf numFmtId="0" fontId="26" fillId="0" borderId="13" xfId="94" applyFont="1" applyBorder="1">
      <alignment/>
      <protection/>
    </xf>
    <xf numFmtId="0" fontId="26" fillId="0" borderId="0" xfId="94" applyFont="1" applyBorder="1">
      <alignment/>
      <protection/>
    </xf>
    <xf numFmtId="0" fontId="27" fillId="0" borderId="14" xfId="94" applyFont="1" applyBorder="1">
      <alignment/>
      <protection/>
    </xf>
    <xf numFmtId="0" fontId="26" fillId="0" borderId="14" xfId="94" applyFont="1" applyBorder="1" applyAlignment="1">
      <alignment horizontal="right"/>
      <protection/>
    </xf>
    <xf numFmtId="0" fontId="26" fillId="0" borderId="14" xfId="94" applyFont="1" applyBorder="1" applyAlignment="1">
      <alignment horizontal="center"/>
      <protection/>
    </xf>
    <xf numFmtId="0" fontId="26" fillId="0" borderId="14" xfId="94" applyFont="1" applyBorder="1">
      <alignment/>
      <protection/>
    </xf>
    <xf numFmtId="0" fontId="26" fillId="0" borderId="15" xfId="94" applyFont="1" applyBorder="1">
      <alignment/>
      <protection/>
    </xf>
    <xf numFmtId="0" fontId="26" fillId="0" borderId="11" xfId="94" applyFont="1" applyBorder="1" applyAlignment="1">
      <alignment horizontal="right"/>
      <protection/>
    </xf>
    <xf numFmtId="0" fontId="26" fillId="0" borderId="11" xfId="94" applyFont="1" applyBorder="1" applyAlignment="1">
      <alignment horizontal="center"/>
      <protection/>
    </xf>
    <xf numFmtId="0" fontId="26" fillId="0" borderId="11" xfId="94" applyFont="1" applyBorder="1">
      <alignment/>
      <protection/>
    </xf>
    <xf numFmtId="0" fontId="26" fillId="0" borderId="16" xfId="94" applyFont="1" applyBorder="1">
      <alignment/>
      <protection/>
    </xf>
    <xf numFmtId="0" fontId="26" fillId="0" borderId="16" xfId="94" applyFont="1" applyBorder="1" applyAlignment="1">
      <alignment horizontal="center"/>
      <protection/>
    </xf>
    <xf numFmtId="14" fontId="26" fillId="0" borderId="14" xfId="94" applyNumberFormat="1" applyFont="1" applyBorder="1">
      <alignment/>
      <protection/>
    </xf>
    <xf numFmtId="0" fontId="26" fillId="0" borderId="0" xfId="94" applyNumberFormat="1" applyFont="1" applyBorder="1" applyAlignment="1">
      <alignment horizontal="center"/>
      <protection/>
    </xf>
    <xf numFmtId="0" fontId="26" fillId="0" borderId="0" xfId="94" applyFont="1" applyBorder="1" applyAlignment="1">
      <alignment horizontal="center"/>
      <protection/>
    </xf>
    <xf numFmtId="0" fontId="24" fillId="0" borderId="13" xfId="94" applyFont="1" applyBorder="1">
      <alignment/>
      <protection/>
    </xf>
    <xf numFmtId="0" fontId="24" fillId="0" borderId="0" xfId="94" applyFont="1" applyBorder="1">
      <alignment/>
      <protection/>
    </xf>
    <xf numFmtId="0" fontId="24" fillId="0" borderId="15" xfId="94" applyFont="1" applyBorder="1">
      <alignment/>
      <protection/>
    </xf>
    <xf numFmtId="0" fontId="28" fillId="0" borderId="13" xfId="94" applyFont="1" applyBorder="1" applyAlignment="1">
      <alignment horizontal="center"/>
      <protection/>
    </xf>
    <xf numFmtId="0" fontId="28" fillId="0" borderId="0" xfId="94" applyFont="1" applyBorder="1" applyAlignment="1">
      <alignment horizontal="center"/>
      <protection/>
    </xf>
    <xf numFmtId="0" fontId="28" fillId="0" borderId="15" xfId="94" applyFont="1" applyBorder="1" applyAlignment="1">
      <alignment horizontal="center"/>
      <protection/>
    </xf>
    <xf numFmtId="0" fontId="26" fillId="0" borderId="13" xfId="94" applyFont="1" applyBorder="1" applyAlignment="1">
      <alignment horizontal="center"/>
      <protection/>
    </xf>
    <xf numFmtId="0" fontId="26" fillId="0" borderId="0" xfId="94" applyFont="1" applyBorder="1" applyAlignment="1">
      <alignment horizontal="center"/>
      <protection/>
    </xf>
    <xf numFmtId="0" fontId="29" fillId="0" borderId="0" xfId="94" applyFont="1" applyBorder="1" applyAlignment="1">
      <alignment horizontal="center"/>
      <protection/>
    </xf>
    <xf numFmtId="0" fontId="26" fillId="0" borderId="14" xfId="94" applyFont="1" applyBorder="1" applyAlignment="1">
      <alignment horizontal="center"/>
      <protection/>
    </xf>
    <xf numFmtId="0" fontId="26" fillId="0" borderId="16" xfId="94" applyFont="1" applyBorder="1" applyAlignment="1">
      <alignment horizontal="center"/>
      <protection/>
    </xf>
    <xf numFmtId="0" fontId="30" fillId="0" borderId="0" xfId="94" applyFont="1" applyBorder="1">
      <alignment/>
      <protection/>
    </xf>
    <xf numFmtId="0" fontId="30" fillId="0" borderId="15" xfId="94" applyFont="1" applyBorder="1">
      <alignment/>
      <protection/>
    </xf>
    <xf numFmtId="0" fontId="24" fillId="0" borderId="17" xfId="94" applyFont="1" applyBorder="1">
      <alignment/>
      <protection/>
    </xf>
    <xf numFmtId="0" fontId="24" fillId="0" borderId="14" xfId="94" applyFont="1" applyBorder="1">
      <alignment/>
      <protection/>
    </xf>
    <xf numFmtId="0" fontId="24" fillId="0" borderId="18" xfId="94" applyFont="1" applyBorder="1">
      <alignment/>
      <protection/>
    </xf>
    <xf numFmtId="0" fontId="31" fillId="0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172" fontId="31" fillId="0" borderId="0" xfId="69" applyNumberFormat="1" applyFont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0" fontId="32" fillId="0" borderId="0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2" fillId="0" borderId="0" xfId="0" applyNumberFormat="1" applyFont="1" applyFill="1" applyBorder="1" applyAlignment="1">
      <alignment horizontal="center"/>
    </xf>
    <xf numFmtId="0" fontId="32" fillId="0" borderId="14" xfId="0" applyNumberFormat="1" applyFont="1" applyFill="1" applyBorder="1" applyAlignment="1">
      <alignment horizontal="center"/>
    </xf>
    <xf numFmtId="0" fontId="32" fillId="0" borderId="14" xfId="0" applyFont="1" applyBorder="1" applyAlignment="1">
      <alignment horizontal="center" vertical="center" wrapText="1"/>
    </xf>
    <xf numFmtId="0" fontId="32" fillId="0" borderId="14" xfId="0" applyNumberFormat="1" applyFont="1" applyBorder="1" applyAlignment="1">
      <alignment horizontal="center"/>
    </xf>
    <xf numFmtId="0" fontId="32" fillId="2" borderId="0" xfId="0" applyFont="1" applyFill="1" applyBorder="1" applyAlignment="1">
      <alignment horizontal="center"/>
    </xf>
    <xf numFmtId="0" fontId="32" fillId="2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173" fontId="32" fillId="0" borderId="0" xfId="74" applyNumberFormat="1" applyFont="1" applyFill="1" applyBorder="1" applyAlignment="1">
      <alignment/>
    </xf>
    <xf numFmtId="0" fontId="32" fillId="2" borderId="0" xfId="0" applyFont="1" applyFill="1" applyBorder="1" applyAlignment="1">
      <alignment horizontal="center" vertical="center"/>
    </xf>
    <xf numFmtId="172" fontId="32" fillId="0" borderId="0" xfId="69" applyNumberFormat="1" applyFont="1" applyFill="1" applyBorder="1" applyAlignment="1">
      <alignment/>
    </xf>
    <xf numFmtId="173" fontId="32" fillId="24" borderId="20" xfId="74" applyNumberFormat="1" applyFont="1" applyFill="1" applyBorder="1" applyAlignment="1">
      <alignment/>
    </xf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173" fontId="33" fillId="0" borderId="0" xfId="74" applyNumberFormat="1" applyFont="1" applyFill="1" applyBorder="1" applyAlignment="1">
      <alignment/>
    </xf>
    <xf numFmtId="0" fontId="32" fillId="0" borderId="0" xfId="0" applyFont="1" applyBorder="1" applyAlignment="1">
      <alignment/>
    </xf>
    <xf numFmtId="173" fontId="33" fillId="0" borderId="21" xfId="74" applyNumberFormat="1" applyFont="1" applyBorder="1" applyAlignment="1">
      <alignment/>
    </xf>
    <xf numFmtId="0" fontId="34" fillId="0" borderId="0" xfId="0" applyFont="1" applyFill="1" applyBorder="1" applyAlignment="1">
      <alignment horizontal="left" wrapText="1"/>
    </xf>
    <xf numFmtId="0" fontId="34" fillId="0" borderId="0" xfId="0" applyFont="1" applyFill="1" applyBorder="1" applyAlignment="1">
      <alignment horizontal="center"/>
    </xf>
    <xf numFmtId="173" fontId="31" fillId="0" borderId="0" xfId="74" applyNumberFormat="1" applyFont="1" applyFill="1" applyBorder="1" applyAlignment="1">
      <alignment/>
    </xf>
    <xf numFmtId="172" fontId="31" fillId="0" borderId="0" xfId="69" applyNumberFormat="1" applyFont="1" applyFill="1" applyBorder="1" applyAlignment="1">
      <alignment/>
    </xf>
    <xf numFmtId="173" fontId="31" fillId="0" borderId="22" xfId="0" applyNumberFormat="1" applyFont="1" applyBorder="1" applyAlignment="1">
      <alignment/>
    </xf>
    <xf numFmtId="0" fontId="31" fillId="0" borderId="0" xfId="0" applyFont="1" applyFill="1" applyBorder="1" applyAlignment="1">
      <alignment horizontal="right"/>
    </xf>
    <xf numFmtId="173" fontId="31" fillId="0" borderId="0" xfId="74" applyNumberFormat="1" applyFont="1" applyFill="1" applyBorder="1" applyAlignment="1">
      <alignment horizontal="center"/>
    </xf>
    <xf numFmtId="0" fontId="31" fillId="0" borderId="0" xfId="0" applyFont="1" applyBorder="1" applyAlignment="1">
      <alignment horizontal="right"/>
    </xf>
    <xf numFmtId="0" fontId="31" fillId="0" borderId="0" xfId="0" applyFont="1" applyBorder="1" applyAlignment="1">
      <alignment horizontal="center"/>
    </xf>
    <xf numFmtId="173" fontId="31" fillId="0" borderId="14" xfId="74" applyNumberFormat="1" applyFont="1" applyFill="1" applyBorder="1" applyAlignment="1">
      <alignment/>
    </xf>
    <xf numFmtId="0" fontId="31" fillId="0" borderId="0" xfId="0" applyFont="1" applyBorder="1" applyAlignment="1">
      <alignment wrapText="1"/>
    </xf>
    <xf numFmtId="0" fontId="31" fillId="0" borderId="0" xfId="0" applyFont="1" applyFill="1" applyBorder="1" applyAlignment="1">
      <alignment wrapText="1"/>
    </xf>
    <xf numFmtId="172" fontId="31" fillId="0" borderId="14" xfId="69" applyNumberFormat="1" applyFont="1" applyFill="1" applyBorder="1" applyAlignment="1">
      <alignment/>
    </xf>
    <xf numFmtId="0" fontId="32" fillId="0" borderId="0" xfId="0" applyFont="1" applyBorder="1" applyAlignment="1">
      <alignment horizontal="right"/>
    </xf>
    <xf numFmtId="172" fontId="31" fillId="0" borderId="0" xfId="0" applyNumberFormat="1" applyFont="1" applyBorder="1" applyAlignment="1">
      <alignment/>
    </xf>
    <xf numFmtId="173" fontId="31" fillId="25" borderId="0" xfId="74" applyNumberFormat="1" applyFont="1" applyFill="1" applyBorder="1" applyAlignment="1">
      <alignment/>
    </xf>
    <xf numFmtId="173" fontId="31" fillId="0" borderId="0" xfId="0" applyNumberFormat="1" applyFont="1" applyBorder="1" applyAlignment="1">
      <alignment/>
    </xf>
    <xf numFmtId="173" fontId="32" fillId="0" borderId="22" xfId="0" applyNumberFormat="1" applyFont="1" applyBorder="1" applyAlignment="1">
      <alignment/>
    </xf>
    <xf numFmtId="171" fontId="31" fillId="0" borderId="0" xfId="0" applyNumberFormat="1" applyFont="1" applyBorder="1" applyAlignment="1">
      <alignment/>
    </xf>
    <xf numFmtId="173" fontId="32" fillId="0" borderId="14" xfId="74" applyNumberFormat="1" applyFont="1" applyFill="1" applyBorder="1" applyAlignment="1">
      <alignment/>
    </xf>
    <xf numFmtId="172" fontId="32" fillId="0" borderId="14" xfId="69" applyNumberFormat="1" applyFont="1" applyFill="1" applyBorder="1" applyAlignment="1">
      <alignment/>
    </xf>
    <xf numFmtId="173" fontId="33" fillId="0" borderId="22" xfId="74" applyNumberFormat="1" applyFont="1" applyBorder="1" applyAlignment="1">
      <alignment/>
    </xf>
    <xf numFmtId="172" fontId="31" fillId="0" borderId="0" xfId="69" applyNumberFormat="1" applyFont="1" applyBorder="1" applyAlignment="1">
      <alignment/>
    </xf>
    <xf numFmtId="0" fontId="34" fillId="0" borderId="0" xfId="0" applyFont="1" applyFill="1" applyBorder="1" applyAlignment="1">
      <alignment wrapText="1"/>
    </xf>
    <xf numFmtId="173" fontId="32" fillId="0" borderId="11" xfId="74" applyNumberFormat="1" applyFont="1" applyFill="1" applyBorder="1" applyAlignment="1">
      <alignment/>
    </xf>
    <xf numFmtId="172" fontId="32" fillId="0" borderId="11" xfId="69" applyNumberFormat="1" applyFont="1" applyFill="1" applyBorder="1" applyAlignment="1">
      <alignment/>
    </xf>
    <xf numFmtId="173" fontId="33" fillId="0" borderId="22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1" fillId="2" borderId="0" xfId="0" applyFont="1" applyFill="1" applyBorder="1" applyAlignment="1">
      <alignment/>
    </xf>
    <xf numFmtId="173" fontId="32" fillId="24" borderId="22" xfId="74" applyNumberFormat="1" applyFont="1" applyFill="1" applyBorder="1" applyAlignment="1">
      <alignment/>
    </xf>
    <xf numFmtId="172" fontId="32" fillId="0" borderId="0" xfId="69" applyNumberFormat="1" applyFont="1" applyBorder="1" applyAlignment="1">
      <alignment/>
    </xf>
    <xf numFmtId="173" fontId="32" fillId="0" borderId="16" xfId="74" applyNumberFormat="1" applyFont="1" applyFill="1" applyBorder="1" applyAlignment="1">
      <alignment/>
    </xf>
    <xf numFmtId="172" fontId="32" fillId="0" borderId="0" xfId="69" applyNumberFormat="1" applyFont="1" applyFill="1" applyBorder="1" applyAlignment="1">
      <alignment horizontal="right"/>
    </xf>
    <xf numFmtId="173" fontId="34" fillId="0" borderId="0" xfId="74" applyNumberFormat="1" applyFont="1" applyFill="1" applyBorder="1" applyAlignment="1">
      <alignment/>
    </xf>
    <xf numFmtId="0" fontId="33" fillId="0" borderId="0" xfId="0" applyFont="1" applyFill="1" applyBorder="1" applyAlignment="1">
      <alignment horizontal="right"/>
    </xf>
    <xf numFmtId="173" fontId="32" fillId="0" borderId="23" xfId="74" applyNumberFormat="1" applyFont="1" applyFill="1" applyBorder="1" applyAlignment="1">
      <alignment/>
    </xf>
    <xf numFmtId="172" fontId="32" fillId="0" borderId="23" xfId="69" applyNumberFormat="1" applyFont="1" applyFill="1" applyBorder="1" applyAlignment="1">
      <alignment/>
    </xf>
    <xf numFmtId="0" fontId="31" fillId="0" borderId="0" xfId="0" applyFont="1" applyFill="1" applyBorder="1" applyAlignment="1">
      <alignment horizontal="left" wrapText="1"/>
    </xf>
    <xf numFmtId="177" fontId="31" fillId="0" borderId="0" xfId="69" applyNumberFormat="1" applyFont="1" applyBorder="1" applyAlignment="1">
      <alignment/>
    </xf>
    <xf numFmtId="43" fontId="31" fillId="0" borderId="0" xfId="69" applyFont="1" applyFill="1" applyBorder="1" applyAlignment="1">
      <alignment/>
    </xf>
    <xf numFmtId="43" fontId="31" fillId="0" borderId="0" xfId="69" applyFont="1" applyBorder="1" applyAlignment="1">
      <alignment/>
    </xf>
    <xf numFmtId="0" fontId="32" fillId="0" borderId="0" xfId="0" applyFont="1" applyFill="1" applyBorder="1" applyAlignment="1">
      <alignment horizontal="left"/>
    </xf>
    <xf numFmtId="173" fontId="32" fillId="24" borderId="22" xfId="0" applyNumberFormat="1" applyFont="1" applyFill="1" applyBorder="1" applyAlignment="1">
      <alignment/>
    </xf>
    <xf numFmtId="173" fontId="32" fillId="0" borderId="24" xfId="0" applyNumberFormat="1" applyFont="1" applyBorder="1" applyAlignment="1">
      <alignment/>
    </xf>
    <xf numFmtId="0" fontId="32" fillId="0" borderId="11" xfId="0" applyFont="1" applyFill="1" applyBorder="1" applyAlignment="1">
      <alignment/>
    </xf>
    <xf numFmtId="0" fontId="31" fillId="0" borderId="11" xfId="0" applyFont="1" applyBorder="1" applyAlignment="1">
      <alignment/>
    </xf>
    <xf numFmtId="0" fontId="32" fillId="0" borderId="11" xfId="0" applyFont="1" applyBorder="1" applyAlignment="1">
      <alignment/>
    </xf>
    <xf numFmtId="173" fontId="31" fillId="0" borderId="0" xfId="0" applyNumberFormat="1" applyFont="1" applyFill="1" applyBorder="1" applyAlignment="1">
      <alignment/>
    </xf>
    <xf numFmtId="37" fontId="32" fillId="0" borderId="0" xfId="0" applyNumberFormat="1" applyFont="1" applyAlignment="1">
      <alignment horizontal="right"/>
    </xf>
    <xf numFmtId="37" fontId="32" fillId="0" borderId="0" xfId="0" applyNumberFormat="1" applyFont="1" applyAlignment="1">
      <alignment/>
    </xf>
    <xf numFmtId="37" fontId="31" fillId="0" borderId="25" xfId="0" applyNumberFormat="1" applyFont="1" applyFill="1" applyBorder="1" applyAlignment="1">
      <alignment/>
    </xf>
    <xf numFmtId="37" fontId="31" fillId="0" borderId="0" xfId="0" applyNumberFormat="1" applyFont="1" applyFill="1" applyBorder="1" applyAlignment="1">
      <alignment/>
    </xf>
    <xf numFmtId="37" fontId="35" fillId="0" borderId="0" xfId="95" applyNumberFormat="1" applyFont="1" applyAlignment="1">
      <alignment horizontal="right"/>
      <protection/>
    </xf>
    <xf numFmtId="37" fontId="35" fillId="0" borderId="0" xfId="95" applyNumberFormat="1" applyFont="1">
      <alignment/>
      <protection/>
    </xf>
    <xf numFmtId="37" fontId="36" fillId="0" borderId="0" xfId="95" applyNumberFormat="1" applyFont="1">
      <alignment/>
      <protection/>
    </xf>
    <xf numFmtId="37" fontId="37" fillId="0" borderId="0" xfId="95" applyNumberFormat="1" applyFont="1">
      <alignment/>
      <protection/>
    </xf>
    <xf numFmtId="37" fontId="38" fillId="0" borderId="0" xfId="95" applyNumberFormat="1" applyFont="1">
      <alignment/>
      <protection/>
    </xf>
    <xf numFmtId="37" fontId="32" fillId="0" borderId="0" xfId="95" applyNumberFormat="1" applyFont="1" applyFill="1" applyBorder="1" applyAlignment="1">
      <alignment horizontal="center" vertical="center" wrapText="1"/>
      <protection/>
    </xf>
    <xf numFmtId="37" fontId="31" fillId="0" borderId="0" xfId="95" applyNumberFormat="1" applyFont="1" applyFill="1" applyBorder="1" applyAlignment="1">
      <alignment horizontal="center" vertical="center" wrapText="1"/>
      <protection/>
    </xf>
    <xf numFmtId="37" fontId="32" fillId="0" borderId="0" xfId="95" applyNumberFormat="1" applyFont="1" applyFill="1" applyBorder="1" applyAlignment="1">
      <alignment/>
      <protection/>
    </xf>
    <xf numFmtId="37" fontId="32" fillId="0" borderId="0" xfId="95" applyNumberFormat="1" applyFont="1" applyFill="1" applyBorder="1" applyAlignment="1">
      <alignment horizontal="center"/>
      <protection/>
    </xf>
    <xf numFmtId="37" fontId="37" fillId="0" borderId="0" xfId="95" applyNumberFormat="1" applyFont="1" applyBorder="1" applyAlignment="1">
      <alignment/>
      <protection/>
    </xf>
    <xf numFmtId="37" fontId="32" fillId="0" borderId="14" xfId="95" applyNumberFormat="1" applyFont="1" applyFill="1" applyBorder="1" applyAlignment="1">
      <alignment horizontal="center" vertical="center" wrapText="1"/>
      <protection/>
    </xf>
    <xf numFmtId="37" fontId="31" fillId="0" borderId="14" xfId="95" applyNumberFormat="1" applyFont="1" applyFill="1" applyBorder="1" applyAlignment="1">
      <alignment horizontal="center" vertical="center" wrapText="1"/>
      <protection/>
    </xf>
    <xf numFmtId="37" fontId="32" fillId="0" borderId="0" xfId="103" applyNumberFormat="1" applyFont="1" applyFill="1" applyBorder="1" applyAlignment="1">
      <alignment horizontal="center" vertical="center"/>
    </xf>
    <xf numFmtId="37" fontId="32" fillId="0" borderId="14" xfId="103" applyNumberFormat="1" applyFont="1" applyFill="1" applyBorder="1" applyAlignment="1">
      <alignment horizontal="center"/>
    </xf>
    <xf numFmtId="37" fontId="32" fillId="0" borderId="14" xfId="103" applyNumberFormat="1" applyFont="1" applyFill="1" applyBorder="1" applyAlignment="1">
      <alignment horizontal="center" vertical="center"/>
    </xf>
    <xf numFmtId="37" fontId="38" fillId="0" borderId="0" xfId="103" applyNumberFormat="1" applyFont="1" applyAlignment="1">
      <alignment/>
    </xf>
    <xf numFmtId="37" fontId="32" fillId="0" borderId="0" xfId="95" applyNumberFormat="1" applyFont="1" applyFill="1" applyBorder="1" applyAlignment="1">
      <alignment horizontal="right" vertical="center" wrapText="1"/>
      <protection/>
    </xf>
    <xf numFmtId="37" fontId="32" fillId="0" borderId="0" xfId="103" applyNumberFormat="1" applyFont="1" applyFill="1" applyBorder="1" applyAlignment="1">
      <alignment horizontal="center"/>
    </xf>
    <xf numFmtId="37" fontId="32" fillId="0" borderId="0" xfId="75" applyNumberFormat="1" applyFont="1" applyFill="1" applyBorder="1" applyAlignment="1">
      <alignment horizontal="right"/>
    </xf>
    <xf numFmtId="37" fontId="32" fillId="0" borderId="0" xfId="75" applyNumberFormat="1" applyFont="1" applyFill="1" applyBorder="1" applyAlignment="1">
      <alignment/>
    </xf>
    <xf numFmtId="37" fontId="32" fillId="0" borderId="0" xfId="95" applyNumberFormat="1" applyFont="1" applyFill="1" applyBorder="1">
      <alignment/>
      <protection/>
    </xf>
    <xf numFmtId="37" fontId="31" fillId="0" borderId="0" xfId="95" applyNumberFormat="1" applyFont="1" applyFill="1" applyBorder="1" applyAlignment="1">
      <alignment horizontal="center"/>
      <protection/>
    </xf>
    <xf numFmtId="37" fontId="32" fillId="0" borderId="0" xfId="69" applyNumberFormat="1" applyFont="1" applyFill="1" applyBorder="1" applyAlignment="1">
      <alignment/>
    </xf>
    <xf numFmtId="37" fontId="31" fillId="0" borderId="0" xfId="69" applyNumberFormat="1" applyFont="1" applyFill="1" applyBorder="1" applyAlignment="1">
      <alignment/>
    </xf>
    <xf numFmtId="37" fontId="32" fillId="0" borderId="0" xfId="95" applyNumberFormat="1" applyFont="1" applyFill="1" applyBorder="1" applyAlignment="1">
      <alignment horizontal="left"/>
      <protection/>
    </xf>
    <xf numFmtId="37" fontId="31" fillId="0" borderId="0" xfId="95" applyNumberFormat="1" applyFont="1" applyFill="1" applyBorder="1" applyAlignment="1">
      <alignment horizontal="left"/>
      <protection/>
    </xf>
    <xf numFmtId="37" fontId="31" fillId="0" borderId="0" xfId="95" applyNumberFormat="1" applyFont="1" applyFill="1" applyBorder="1">
      <alignment/>
      <protection/>
    </xf>
    <xf numFmtId="37" fontId="32" fillId="0" borderId="0" xfId="95" applyNumberFormat="1" applyFont="1" applyFill="1" applyBorder="1" applyAlignment="1">
      <alignment horizontal="right"/>
      <protection/>
    </xf>
    <xf numFmtId="37" fontId="34" fillId="0" borderId="0" xfId="95" applyNumberFormat="1" applyFont="1" applyFill="1" applyBorder="1">
      <alignment/>
      <protection/>
    </xf>
    <xf numFmtId="37" fontId="34" fillId="0" borderId="0" xfId="95" applyNumberFormat="1" applyFont="1" applyFill="1" applyBorder="1" applyAlignment="1">
      <alignment horizontal="center"/>
      <protection/>
    </xf>
    <xf numFmtId="37" fontId="33" fillId="0" borderId="0" xfId="95" applyNumberFormat="1" applyFont="1" applyFill="1" applyBorder="1">
      <alignment/>
      <protection/>
    </xf>
    <xf numFmtId="37" fontId="34" fillId="0" borderId="0" xfId="95" applyNumberFormat="1" applyFont="1" applyFill="1" applyBorder="1" applyAlignment="1">
      <alignment horizontal="left"/>
      <protection/>
    </xf>
    <xf numFmtId="37" fontId="32" fillId="0" borderId="14" xfId="69" applyNumberFormat="1" applyFont="1" applyFill="1" applyBorder="1" applyAlignment="1">
      <alignment/>
    </xf>
    <xf numFmtId="37" fontId="34" fillId="0" borderId="14" xfId="69" applyNumberFormat="1" applyFont="1" applyFill="1" applyBorder="1" applyAlignment="1">
      <alignment/>
    </xf>
    <xf numFmtId="37" fontId="31" fillId="0" borderId="14" xfId="69" applyNumberFormat="1" applyFont="1" applyFill="1" applyBorder="1" applyAlignment="1">
      <alignment/>
    </xf>
    <xf numFmtId="37" fontId="31" fillId="25" borderId="0" xfId="69" applyNumberFormat="1" applyFont="1" applyFill="1" applyBorder="1" applyAlignment="1">
      <alignment/>
    </xf>
    <xf numFmtId="37" fontId="31" fillId="25" borderId="14" xfId="69" applyNumberFormat="1" applyFont="1" applyFill="1" applyBorder="1" applyAlignment="1">
      <alignment/>
    </xf>
    <xf numFmtId="37" fontId="31" fillId="0" borderId="0" xfId="95" applyNumberFormat="1" applyFont="1" applyFill="1" applyBorder="1" applyAlignment="1">
      <alignment horizontal="right"/>
      <protection/>
    </xf>
    <xf numFmtId="37" fontId="31" fillId="0" borderId="0" xfId="95" applyNumberFormat="1" applyFont="1" applyAlignment="1">
      <alignment horizontal="center"/>
      <protection/>
    </xf>
    <xf numFmtId="37" fontId="32" fillId="0" borderId="23" xfId="69" applyNumberFormat="1" applyFont="1" applyFill="1" applyBorder="1" applyAlignment="1">
      <alignment/>
    </xf>
    <xf numFmtId="37" fontId="33" fillId="0" borderId="0" xfId="75" applyNumberFormat="1" applyFont="1" applyFill="1" applyBorder="1" applyAlignment="1">
      <alignment horizontal="right"/>
    </xf>
    <xf numFmtId="37" fontId="34" fillId="0" borderId="0" xfId="69" applyNumberFormat="1" applyFont="1" applyFill="1" applyBorder="1" applyAlignment="1">
      <alignment/>
    </xf>
    <xf numFmtId="37" fontId="39" fillId="0" borderId="0" xfId="69" applyNumberFormat="1" applyFont="1" applyFill="1" applyBorder="1" applyAlignment="1">
      <alignment/>
    </xf>
    <xf numFmtId="37" fontId="40" fillId="0" borderId="0" xfId="75" applyNumberFormat="1" applyFont="1" applyFill="1" applyBorder="1" applyAlignment="1">
      <alignment horizontal="right"/>
    </xf>
    <xf numFmtId="37" fontId="35" fillId="0" borderId="0" xfId="75" applyNumberFormat="1" applyFont="1" applyFill="1" applyBorder="1" applyAlignment="1">
      <alignment/>
    </xf>
    <xf numFmtId="37" fontId="35" fillId="0" borderId="0" xfId="95" applyNumberFormat="1" applyFont="1" applyFill="1" applyBorder="1" applyAlignment="1">
      <alignment horizontal="left"/>
      <protection/>
    </xf>
    <xf numFmtId="37" fontId="36" fillId="0" borderId="0" xfId="95" applyNumberFormat="1" applyFont="1" applyFill="1" applyBorder="1">
      <alignment/>
      <protection/>
    </xf>
    <xf numFmtId="37" fontId="36" fillId="0" borderId="0" xfId="69" applyNumberFormat="1" applyFont="1" applyFill="1" applyBorder="1" applyAlignment="1">
      <alignment/>
    </xf>
    <xf numFmtId="37" fontId="41" fillId="0" borderId="0" xfId="69" applyNumberFormat="1" applyFont="1" applyFill="1" applyBorder="1" applyAlignment="1">
      <alignment/>
    </xf>
    <xf numFmtId="37" fontId="35" fillId="0" borderId="0" xfId="75" applyNumberFormat="1" applyFont="1" applyFill="1" applyBorder="1" applyAlignment="1">
      <alignment horizontal="right"/>
    </xf>
    <xf numFmtId="37" fontId="36" fillId="0" borderId="0" xfId="95" applyNumberFormat="1" applyFont="1" applyFill="1" applyBorder="1" applyAlignment="1">
      <alignment horizontal="right"/>
      <protection/>
    </xf>
    <xf numFmtId="37" fontId="35" fillId="0" borderId="0" xfId="103" applyNumberFormat="1" applyFont="1" applyFill="1" applyBorder="1" applyAlignment="1">
      <alignment/>
    </xf>
    <xf numFmtId="37" fontId="35" fillId="0" borderId="0" xfId="95" applyNumberFormat="1" applyFont="1" applyFill="1" applyBorder="1" applyAlignment="1">
      <alignment horizontal="right"/>
      <protection/>
    </xf>
    <xf numFmtId="37" fontId="37" fillId="0" borderId="0" xfId="95" applyNumberFormat="1" applyFont="1" applyAlignment="1">
      <alignment horizontal="right"/>
      <protection/>
    </xf>
    <xf numFmtId="37" fontId="38" fillId="0" borderId="0" xfId="69" applyNumberFormat="1" applyFont="1" applyAlignment="1">
      <alignment/>
    </xf>
    <xf numFmtId="0" fontId="31" fillId="0" borderId="0" xfId="93" applyFont="1">
      <alignment/>
      <protection/>
    </xf>
    <xf numFmtId="0" fontId="31" fillId="0" borderId="0" xfId="93" applyFont="1" applyBorder="1">
      <alignment/>
      <protection/>
    </xf>
    <xf numFmtId="0" fontId="31" fillId="0" borderId="0" xfId="93" applyFont="1" applyFill="1">
      <alignment/>
      <protection/>
    </xf>
    <xf numFmtId="0" fontId="31" fillId="0" borderId="0" xfId="93" applyFont="1" applyFill="1" applyBorder="1">
      <alignment/>
      <protection/>
    </xf>
    <xf numFmtId="3" fontId="32" fillId="0" borderId="0" xfId="93" applyNumberFormat="1" applyFont="1" applyFill="1" applyBorder="1">
      <alignment/>
      <protection/>
    </xf>
    <xf numFmtId="172" fontId="31" fillId="0" borderId="0" xfId="93" applyNumberFormat="1" applyFont="1" applyFill="1" applyBorder="1">
      <alignment/>
      <protection/>
    </xf>
    <xf numFmtId="0" fontId="31" fillId="0" borderId="14" xfId="93" applyFont="1" applyBorder="1" applyAlignment="1">
      <alignment horizontal="center"/>
      <protection/>
    </xf>
    <xf numFmtId="0" fontId="31" fillId="0" borderId="0" xfId="93" applyFont="1" applyBorder="1" applyAlignment="1">
      <alignment horizontal="center"/>
      <protection/>
    </xf>
    <xf numFmtId="0" fontId="32" fillId="0" borderId="0" xfId="93" applyFont="1" applyBorder="1" applyAlignment="1">
      <alignment horizontal="center" vertical="center"/>
      <protection/>
    </xf>
    <xf numFmtId="0" fontId="31" fillId="0" borderId="14" xfId="93" applyFont="1" applyBorder="1">
      <alignment/>
      <protection/>
    </xf>
    <xf numFmtId="0" fontId="32" fillId="0" borderId="14" xfId="93" applyFont="1" applyBorder="1" applyAlignment="1">
      <alignment horizontal="center" vertical="center"/>
      <protection/>
    </xf>
    <xf numFmtId="0" fontId="32" fillId="20" borderId="0" xfId="93" applyFont="1" applyFill="1" applyBorder="1">
      <alignment/>
      <protection/>
    </xf>
    <xf numFmtId="0" fontId="32" fillId="0" borderId="0" xfId="93" applyFont="1" applyBorder="1">
      <alignment/>
      <protection/>
    </xf>
    <xf numFmtId="3" fontId="32" fillId="20" borderId="14" xfId="93" applyNumberFormat="1" applyFont="1" applyFill="1" applyBorder="1">
      <alignment/>
      <protection/>
    </xf>
    <xf numFmtId="3" fontId="32" fillId="20" borderId="0" xfId="93" applyNumberFormat="1" applyFont="1" applyFill="1" applyBorder="1">
      <alignment/>
      <protection/>
    </xf>
    <xf numFmtId="0" fontId="32" fillId="0" borderId="14" xfId="93" applyFont="1" applyBorder="1">
      <alignment/>
      <protection/>
    </xf>
    <xf numFmtId="0" fontId="31" fillId="0" borderId="0" xfId="93" applyFont="1" applyBorder="1" applyAlignment="1">
      <alignment horizontal="center" vertical="center"/>
      <protection/>
    </xf>
    <xf numFmtId="37" fontId="31" fillId="0" borderId="0" xfId="93" applyNumberFormat="1" applyFont="1" applyBorder="1">
      <alignment/>
      <protection/>
    </xf>
    <xf numFmtId="3" fontId="31" fillId="0" borderId="0" xfId="93" applyNumberFormat="1" applyFont="1" applyBorder="1">
      <alignment/>
      <protection/>
    </xf>
    <xf numFmtId="172" fontId="31" fillId="0" borderId="0" xfId="69" applyNumberFormat="1" applyFont="1" applyBorder="1" applyAlignment="1">
      <alignment/>
    </xf>
    <xf numFmtId="0" fontId="32" fillId="0" borderId="16" xfId="93" applyFont="1" applyBorder="1">
      <alignment/>
      <protection/>
    </xf>
    <xf numFmtId="3" fontId="32" fillId="20" borderId="16" xfId="93" applyNumberFormat="1" applyFont="1" applyFill="1" applyBorder="1">
      <alignment/>
      <protection/>
    </xf>
    <xf numFmtId="3" fontId="32" fillId="0" borderId="0" xfId="93" applyNumberFormat="1" applyFont="1" applyBorder="1">
      <alignment/>
      <protection/>
    </xf>
    <xf numFmtId="0" fontId="32" fillId="0" borderId="0" xfId="0" applyFont="1" applyFill="1" applyBorder="1" applyAlignment="1">
      <alignment horizontal="left" vertical="center"/>
    </xf>
    <xf numFmtId="0" fontId="31" fillId="0" borderId="0" xfId="0" applyNumberFormat="1" applyFont="1" applyFill="1" applyBorder="1" applyAlignment="1" applyProtection="1">
      <alignment horizontal="center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0" fontId="31" fillId="0" borderId="0" xfId="0" applyFont="1" applyFill="1" applyBorder="1" applyAlignment="1">
      <alignment vertical="center"/>
    </xf>
    <xf numFmtId="3" fontId="32" fillId="0" borderId="0" xfId="0" applyNumberFormat="1" applyFont="1" applyFill="1" applyBorder="1" applyAlignment="1">
      <alignment horizontal="right" vertical="center"/>
    </xf>
    <xf numFmtId="3" fontId="32" fillId="0" borderId="26" xfId="0" applyNumberFormat="1" applyFont="1" applyFill="1" applyBorder="1" applyAlignment="1">
      <alignment horizontal="right" vertical="center" wrapText="1"/>
    </xf>
    <xf numFmtId="3" fontId="32" fillId="0" borderId="0" xfId="0" applyNumberFormat="1" applyFont="1" applyFill="1" applyBorder="1" applyAlignment="1">
      <alignment horizontal="right" vertical="center" wrapText="1"/>
    </xf>
    <xf numFmtId="3" fontId="31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Fill="1" applyAlignment="1">
      <alignment/>
    </xf>
    <xf numFmtId="3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 horizontal="left" vertical="justify"/>
    </xf>
    <xf numFmtId="3" fontId="31" fillId="0" borderId="0" xfId="0" applyNumberFormat="1" applyFont="1" applyFill="1" applyBorder="1" applyAlignment="1">
      <alignment horizontal="right" vertical="center" wrapText="1"/>
    </xf>
    <xf numFmtId="3" fontId="32" fillId="0" borderId="0" xfId="0" applyNumberFormat="1" applyFont="1" applyFill="1" applyBorder="1" applyAlignment="1">
      <alignment/>
    </xf>
    <xf numFmtId="0" fontId="32" fillId="0" borderId="0" xfId="0" applyFont="1" applyFill="1" applyAlignment="1">
      <alignment/>
    </xf>
    <xf numFmtId="3" fontId="32" fillId="0" borderId="26" xfId="0" applyNumberFormat="1" applyFont="1" applyFill="1" applyBorder="1" applyAlignment="1" applyProtection="1">
      <alignment horizontal="right"/>
      <protection/>
    </xf>
    <xf numFmtId="3" fontId="32" fillId="0" borderId="0" xfId="0" applyNumberFormat="1" applyFont="1" applyFill="1" applyBorder="1" applyAlignment="1" applyProtection="1">
      <alignment horizontal="right"/>
      <protection/>
    </xf>
    <xf numFmtId="3" fontId="32" fillId="0" borderId="0" xfId="0" applyNumberFormat="1" applyFont="1" applyFill="1" applyAlignment="1">
      <alignment/>
    </xf>
    <xf numFmtId="3" fontId="32" fillId="0" borderId="27" xfId="0" applyNumberFormat="1" applyFont="1" applyFill="1" applyBorder="1" applyAlignment="1" applyProtection="1">
      <alignment horizontal="right"/>
      <protection/>
    </xf>
    <xf numFmtId="0" fontId="31" fillId="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vertical="center" wrapText="1"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Colore 1" xfId="63"/>
    <cellStyle name="Colore 2" xfId="64"/>
    <cellStyle name="Colore 3" xfId="65"/>
    <cellStyle name="Colore 4" xfId="66"/>
    <cellStyle name="Colore 5" xfId="67"/>
    <cellStyle name="Colore 6" xfId="68"/>
    <cellStyle name="Comma" xfId="69"/>
    <cellStyle name="Comma [0]" xfId="70"/>
    <cellStyle name="Comma 2" xfId="71"/>
    <cellStyle name="Comma 3" xfId="72"/>
    <cellStyle name="Comma 4" xfId="73"/>
    <cellStyle name="Comma_Bilanci Albavia" xfId="74"/>
    <cellStyle name="Comma_Profit &amp; Loss acc. Albavia" xfId="75"/>
    <cellStyle name="Currency" xfId="76"/>
    <cellStyle name="Currency [0]" xfId="77"/>
    <cellStyle name="Explanatory Text" xfId="78"/>
    <cellStyle name="Followed Hyperlink" xfId="79"/>
    <cellStyle name="Good" xfId="80"/>
    <cellStyle name="Heading 1" xfId="81"/>
    <cellStyle name="Heading 2" xfId="82"/>
    <cellStyle name="Heading 3" xfId="83"/>
    <cellStyle name="Heading 4" xfId="84"/>
    <cellStyle name="Hyperlink" xfId="85"/>
    <cellStyle name="Input" xfId="86"/>
    <cellStyle name="Linked Cell" xfId="87"/>
    <cellStyle name="Migliaia 2" xfId="88"/>
    <cellStyle name="Migliaia 3" xfId="89"/>
    <cellStyle name="Neutral" xfId="90"/>
    <cellStyle name="Neutrale" xfId="91"/>
    <cellStyle name="Normal 2" xfId="92"/>
    <cellStyle name="Normal_B-Sheet Diekati 2003" xfId="93"/>
    <cellStyle name="Normal_kopertina" xfId="94"/>
    <cellStyle name="Normal_Profit &amp; Loss acc. Albavia" xfId="95"/>
    <cellStyle name="Normale 2" xfId="96"/>
    <cellStyle name="Normale 3" xfId="97"/>
    <cellStyle name="Normale 4" xfId="98"/>
    <cellStyle name="Normalny_AKTYWA" xfId="99"/>
    <cellStyle name="Nota" xfId="100"/>
    <cellStyle name="Note" xfId="101"/>
    <cellStyle name="Output" xfId="102"/>
    <cellStyle name="Percent" xfId="103"/>
    <cellStyle name="Percentuale 2" xfId="104"/>
    <cellStyle name="Testo avviso" xfId="105"/>
    <cellStyle name="Testo descrittivo" xfId="106"/>
    <cellStyle name="Title" xfId="107"/>
    <cellStyle name="Titolo" xfId="108"/>
    <cellStyle name="Titolo 1" xfId="109"/>
    <cellStyle name="Titolo 2" xfId="110"/>
    <cellStyle name="Titolo 3" xfId="111"/>
    <cellStyle name="Titolo 4" xfId="112"/>
    <cellStyle name="Total" xfId="113"/>
    <cellStyle name="Totale" xfId="114"/>
    <cellStyle name="Valore non valido" xfId="115"/>
    <cellStyle name="Valore valido" xfId="116"/>
    <cellStyle name="Warning Text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5"/>
  <sheetViews>
    <sheetView zoomScalePageLayoutView="0" workbookViewId="0" topLeftCell="A10">
      <selection activeCell="M15" sqref="M15"/>
    </sheetView>
  </sheetViews>
  <sheetFormatPr defaultColWidth="10.28125" defaultRowHeight="12.75"/>
  <cols>
    <col min="1" max="1" width="6.00390625" style="4" customWidth="1"/>
    <col min="2" max="3" width="10.28125" style="4" customWidth="1"/>
    <col min="4" max="4" width="5.00390625" style="4" customWidth="1"/>
    <col min="5" max="5" width="9.8515625" style="4" customWidth="1"/>
    <col min="6" max="6" width="8.421875" style="4" customWidth="1"/>
    <col min="7" max="7" width="7.8515625" style="4" customWidth="1"/>
    <col min="8" max="8" width="7.7109375" style="4" customWidth="1"/>
    <col min="9" max="9" width="6.57421875" style="4" customWidth="1"/>
    <col min="10" max="10" width="22.57421875" style="4" customWidth="1"/>
    <col min="11" max="16384" width="10.28125" style="4" customWidth="1"/>
  </cols>
  <sheetData>
    <row r="2" spans="2:10" ht="14.25">
      <c r="B2" s="1"/>
      <c r="C2" s="2"/>
      <c r="D2" s="2"/>
      <c r="E2" s="2"/>
      <c r="F2" s="2"/>
      <c r="G2" s="2"/>
      <c r="H2" s="2"/>
      <c r="I2" s="2"/>
      <c r="J2" s="3"/>
    </row>
    <row r="3" spans="2:10" ht="20.25">
      <c r="B3" s="5" t="s">
        <v>281</v>
      </c>
      <c r="C3" s="6"/>
      <c r="D3" s="6"/>
      <c r="E3" s="7" t="s">
        <v>411</v>
      </c>
      <c r="F3" s="8"/>
      <c r="G3" s="9"/>
      <c r="H3" s="10"/>
      <c r="I3" s="6"/>
      <c r="J3" s="11"/>
    </row>
    <row r="4" spans="2:10" ht="14.25">
      <c r="B4" s="5" t="s">
        <v>282</v>
      </c>
      <c r="C4" s="6"/>
      <c r="D4" s="6"/>
      <c r="E4" s="10" t="s">
        <v>412</v>
      </c>
      <c r="F4" s="12"/>
      <c r="G4" s="13"/>
      <c r="H4" s="14"/>
      <c r="I4" s="14"/>
      <c r="J4" s="11"/>
    </row>
    <row r="5" spans="2:10" ht="14.25">
      <c r="B5" s="5" t="s">
        <v>283</v>
      </c>
      <c r="C5" s="6"/>
      <c r="D5" s="6"/>
      <c r="E5" s="15" t="s">
        <v>413</v>
      </c>
      <c r="F5" s="10"/>
      <c r="G5" s="10"/>
      <c r="H5" s="10"/>
      <c r="I5" s="10"/>
      <c r="J5" s="11"/>
    </row>
    <row r="6" spans="2:10" ht="14.25">
      <c r="B6" s="5"/>
      <c r="C6" s="6"/>
      <c r="D6" s="6"/>
      <c r="E6" s="6"/>
      <c r="F6" s="6"/>
      <c r="G6" s="16" t="s">
        <v>301</v>
      </c>
      <c r="H6" s="16"/>
      <c r="I6" s="14"/>
      <c r="J6" s="11"/>
    </row>
    <row r="7" spans="2:10" ht="14.25">
      <c r="B7" s="5" t="s">
        <v>284</v>
      </c>
      <c r="C7" s="6"/>
      <c r="D7" s="6"/>
      <c r="E7" s="17">
        <v>40969</v>
      </c>
      <c r="F7" s="18"/>
      <c r="G7" s="6"/>
      <c r="H7" s="6"/>
      <c r="I7" s="6"/>
      <c r="J7" s="11"/>
    </row>
    <row r="8" spans="2:10" ht="14.25">
      <c r="B8" s="5" t="s">
        <v>285</v>
      </c>
      <c r="C8" s="6"/>
      <c r="D8" s="6"/>
      <c r="E8" s="15" t="s">
        <v>401</v>
      </c>
      <c r="F8" s="19"/>
      <c r="G8" s="6"/>
      <c r="H8" s="6"/>
      <c r="I8" s="6"/>
      <c r="J8" s="11"/>
    </row>
    <row r="9" spans="2:10" ht="14.25">
      <c r="B9" s="5"/>
      <c r="C9" s="6"/>
      <c r="D9" s="6"/>
      <c r="E9" s="6"/>
      <c r="F9" s="6"/>
      <c r="G9" s="6"/>
      <c r="H9" s="6"/>
      <c r="I9" s="6"/>
      <c r="J9" s="11"/>
    </row>
    <row r="10" spans="2:10" ht="14.25">
      <c r="B10" s="5" t="s">
        <v>286</v>
      </c>
      <c r="C10" s="6"/>
      <c r="D10" s="6"/>
      <c r="E10" s="10" t="s">
        <v>414</v>
      </c>
      <c r="F10" s="10"/>
      <c r="G10" s="10"/>
      <c r="H10" s="10"/>
      <c r="I10" s="10"/>
      <c r="J10" s="11"/>
    </row>
    <row r="11" spans="2:10" ht="14.25">
      <c r="B11" s="5"/>
      <c r="C11" s="6"/>
      <c r="D11" s="6"/>
      <c r="E11" s="15"/>
      <c r="F11" s="15"/>
      <c r="G11" s="15"/>
      <c r="H11" s="15"/>
      <c r="I11" s="15"/>
      <c r="J11" s="11"/>
    </row>
    <row r="12" spans="2:10" ht="14.25">
      <c r="B12" s="5"/>
      <c r="C12" s="6"/>
      <c r="D12" s="6"/>
      <c r="E12" s="15"/>
      <c r="F12" s="15"/>
      <c r="G12" s="15"/>
      <c r="H12" s="15"/>
      <c r="I12" s="15"/>
      <c r="J12" s="11"/>
    </row>
    <row r="13" spans="2:10" ht="14.25">
      <c r="B13" s="20"/>
      <c r="C13" s="21"/>
      <c r="D13" s="21"/>
      <c r="E13" s="21"/>
      <c r="F13" s="21"/>
      <c r="G13" s="21"/>
      <c r="H13" s="21"/>
      <c r="I13" s="21"/>
      <c r="J13" s="22"/>
    </row>
    <row r="14" spans="2:10" ht="14.25">
      <c r="B14" s="20"/>
      <c r="C14" s="21"/>
      <c r="D14" s="21"/>
      <c r="E14" s="21"/>
      <c r="F14" s="21"/>
      <c r="G14" s="21"/>
      <c r="H14" s="21"/>
      <c r="I14" s="21"/>
      <c r="J14" s="22"/>
    </row>
    <row r="15" spans="2:10" ht="14.25">
      <c r="B15" s="20"/>
      <c r="C15" s="21"/>
      <c r="D15" s="21"/>
      <c r="E15" s="21"/>
      <c r="F15" s="21"/>
      <c r="G15" s="21"/>
      <c r="H15" s="21"/>
      <c r="I15" s="21"/>
      <c r="J15" s="22"/>
    </row>
    <row r="16" spans="2:10" ht="14.25">
      <c r="B16" s="20"/>
      <c r="C16" s="21"/>
      <c r="D16" s="21"/>
      <c r="E16" s="21"/>
      <c r="F16" s="21"/>
      <c r="G16" s="21"/>
      <c r="H16" s="21"/>
      <c r="I16" s="21"/>
      <c r="J16" s="22"/>
    </row>
    <row r="17" spans="2:10" ht="14.25">
      <c r="B17" s="20"/>
      <c r="C17" s="21"/>
      <c r="D17" s="21"/>
      <c r="E17" s="21"/>
      <c r="F17" s="21"/>
      <c r="G17" s="21"/>
      <c r="H17" s="21"/>
      <c r="I17" s="21"/>
      <c r="J17" s="22"/>
    </row>
    <row r="18" spans="2:10" ht="14.25">
      <c r="B18" s="20"/>
      <c r="C18" s="21"/>
      <c r="D18" s="21"/>
      <c r="E18" s="21"/>
      <c r="F18" s="21"/>
      <c r="G18" s="21"/>
      <c r="H18" s="21"/>
      <c r="I18" s="21"/>
      <c r="J18" s="22"/>
    </row>
    <row r="19" spans="2:10" ht="14.25">
      <c r="B19" s="20"/>
      <c r="C19" s="21"/>
      <c r="D19" s="21"/>
      <c r="E19" s="21"/>
      <c r="F19" s="21"/>
      <c r="G19" s="21"/>
      <c r="H19" s="21"/>
      <c r="I19" s="21"/>
      <c r="J19" s="22"/>
    </row>
    <row r="20" spans="2:10" ht="14.25">
      <c r="B20" s="20"/>
      <c r="C20" s="21"/>
      <c r="D20" s="21"/>
      <c r="E20" s="21"/>
      <c r="F20" s="21"/>
      <c r="G20" s="21"/>
      <c r="H20" s="21"/>
      <c r="I20" s="21"/>
      <c r="J20" s="22"/>
    </row>
    <row r="21" spans="2:10" ht="14.25">
      <c r="B21" s="20"/>
      <c r="C21" s="21"/>
      <c r="D21" s="21"/>
      <c r="E21" s="21"/>
      <c r="F21" s="21"/>
      <c r="G21" s="21"/>
      <c r="H21" s="21"/>
      <c r="I21" s="21"/>
      <c r="J21" s="22"/>
    </row>
    <row r="22" spans="2:10" ht="14.25">
      <c r="B22" s="20"/>
      <c r="C22" s="21"/>
      <c r="D22" s="21"/>
      <c r="E22" s="21"/>
      <c r="F22" s="21"/>
      <c r="G22" s="21"/>
      <c r="H22" s="21"/>
      <c r="I22" s="21"/>
      <c r="J22" s="22"/>
    </row>
    <row r="23" spans="2:10" ht="14.25">
      <c r="B23" s="20"/>
      <c r="C23" s="21"/>
      <c r="D23" s="21"/>
      <c r="E23" s="21"/>
      <c r="F23" s="21"/>
      <c r="G23" s="21"/>
      <c r="H23" s="21"/>
      <c r="I23" s="21"/>
      <c r="J23" s="22"/>
    </row>
    <row r="24" spans="2:10" ht="14.25">
      <c r="B24" s="20"/>
      <c r="C24" s="21"/>
      <c r="D24" s="21"/>
      <c r="E24" s="21"/>
      <c r="F24" s="21"/>
      <c r="G24" s="21"/>
      <c r="H24" s="21"/>
      <c r="I24" s="21"/>
      <c r="J24" s="22"/>
    </row>
    <row r="25" spans="2:10" ht="27">
      <c r="B25" s="23" t="s">
        <v>287</v>
      </c>
      <c r="C25" s="24"/>
      <c r="D25" s="24"/>
      <c r="E25" s="24"/>
      <c r="F25" s="24"/>
      <c r="G25" s="24"/>
      <c r="H25" s="24"/>
      <c r="I25" s="24"/>
      <c r="J25" s="25"/>
    </row>
    <row r="26" spans="2:10" ht="14.25">
      <c r="B26" s="26" t="s">
        <v>288</v>
      </c>
      <c r="C26" s="27"/>
      <c r="D26" s="27"/>
      <c r="E26" s="27"/>
      <c r="F26" s="27"/>
      <c r="G26" s="27"/>
      <c r="H26" s="27"/>
      <c r="I26" s="27"/>
      <c r="J26" s="22"/>
    </row>
    <row r="27" spans="2:10" ht="14.25">
      <c r="B27" s="26" t="s">
        <v>289</v>
      </c>
      <c r="C27" s="27"/>
      <c r="D27" s="27"/>
      <c r="E27" s="27"/>
      <c r="F27" s="27"/>
      <c r="G27" s="27"/>
      <c r="H27" s="27"/>
      <c r="I27" s="27"/>
      <c r="J27" s="22"/>
    </row>
    <row r="28" spans="2:10" ht="14.25">
      <c r="B28" s="20"/>
      <c r="C28" s="21"/>
      <c r="D28" s="21"/>
      <c r="E28" s="21"/>
      <c r="F28" s="21"/>
      <c r="G28" s="21"/>
      <c r="H28" s="21"/>
      <c r="I28" s="21"/>
      <c r="J28" s="22"/>
    </row>
    <row r="29" spans="2:10" ht="14.25">
      <c r="B29" s="20"/>
      <c r="C29" s="21"/>
      <c r="D29" s="21"/>
      <c r="E29" s="21"/>
      <c r="F29" s="21"/>
      <c r="G29" s="21"/>
      <c r="H29" s="21"/>
      <c r="I29" s="21"/>
      <c r="J29" s="22"/>
    </row>
    <row r="30" spans="2:10" ht="33.75">
      <c r="B30" s="20"/>
      <c r="C30" s="21"/>
      <c r="D30" s="21"/>
      <c r="E30" s="28" t="s">
        <v>396</v>
      </c>
      <c r="F30" s="21"/>
      <c r="G30" s="21"/>
      <c r="H30" s="21"/>
      <c r="I30" s="21"/>
      <c r="J30" s="22"/>
    </row>
    <row r="31" spans="2:10" ht="14.25">
      <c r="B31" s="20"/>
      <c r="C31" s="21"/>
      <c r="D31" s="21"/>
      <c r="E31" s="21"/>
      <c r="F31" s="21"/>
      <c r="G31" s="21"/>
      <c r="H31" s="21"/>
      <c r="I31" s="21"/>
      <c r="J31" s="22"/>
    </row>
    <row r="32" spans="2:10" ht="14.25">
      <c r="B32" s="20"/>
      <c r="C32" s="21"/>
      <c r="D32" s="21"/>
      <c r="E32" s="21"/>
      <c r="F32" s="21"/>
      <c r="G32" s="21"/>
      <c r="H32" s="21"/>
      <c r="I32" s="21"/>
      <c r="J32" s="22"/>
    </row>
    <row r="33" spans="2:10" ht="14.25">
      <c r="B33" s="20"/>
      <c r="C33" s="21"/>
      <c r="D33" s="21"/>
      <c r="E33" s="21"/>
      <c r="F33" s="21"/>
      <c r="G33" s="21"/>
      <c r="H33" s="21"/>
      <c r="I33" s="21"/>
      <c r="J33" s="22"/>
    </row>
    <row r="34" spans="2:10" ht="14.25">
      <c r="B34" s="20"/>
      <c r="C34" s="21"/>
      <c r="D34" s="21"/>
      <c r="E34" s="21"/>
      <c r="F34" s="21"/>
      <c r="G34" s="21"/>
      <c r="H34" s="21"/>
      <c r="I34" s="21"/>
      <c r="J34" s="22"/>
    </row>
    <row r="35" spans="2:10" ht="14.25">
      <c r="B35" s="20"/>
      <c r="C35" s="21"/>
      <c r="D35" s="21"/>
      <c r="E35" s="21"/>
      <c r="F35" s="21"/>
      <c r="G35" s="21"/>
      <c r="H35" s="21"/>
      <c r="I35" s="21"/>
      <c r="J35" s="22"/>
    </row>
    <row r="36" spans="2:10" ht="14.25">
      <c r="B36" s="5" t="s">
        <v>290</v>
      </c>
      <c r="C36" s="6"/>
      <c r="D36" s="6"/>
      <c r="E36" s="6"/>
      <c r="F36" s="6"/>
      <c r="G36" s="29" t="s">
        <v>291</v>
      </c>
      <c r="H36" s="29"/>
      <c r="I36" s="6"/>
      <c r="J36" s="11"/>
    </row>
    <row r="37" spans="2:10" ht="14.25">
      <c r="B37" s="5" t="s">
        <v>292</v>
      </c>
      <c r="C37" s="6"/>
      <c r="D37" s="6"/>
      <c r="E37" s="6"/>
      <c r="F37" s="6"/>
      <c r="G37" s="30" t="s">
        <v>293</v>
      </c>
      <c r="H37" s="30"/>
      <c r="I37" s="6"/>
      <c r="J37" s="11"/>
    </row>
    <row r="38" spans="2:10" ht="14.25">
      <c r="B38" s="5" t="s">
        <v>294</v>
      </c>
      <c r="C38" s="6"/>
      <c r="D38" s="6"/>
      <c r="E38" s="6"/>
      <c r="F38" s="6"/>
      <c r="G38" s="30" t="s">
        <v>295</v>
      </c>
      <c r="H38" s="30"/>
      <c r="I38" s="6"/>
      <c r="J38" s="11"/>
    </row>
    <row r="39" spans="2:10" ht="14.25">
      <c r="B39" s="5" t="s">
        <v>296</v>
      </c>
      <c r="C39" s="6"/>
      <c r="D39" s="6"/>
      <c r="E39" s="6"/>
      <c r="F39" s="6"/>
      <c r="G39" s="30" t="s">
        <v>295</v>
      </c>
      <c r="H39" s="30"/>
      <c r="I39" s="6"/>
      <c r="J39" s="11"/>
    </row>
    <row r="40" spans="2:10" ht="14.25">
      <c r="B40" s="20"/>
      <c r="C40" s="21"/>
      <c r="D40" s="21"/>
      <c r="E40" s="21"/>
      <c r="F40" s="21"/>
      <c r="G40" s="21"/>
      <c r="H40" s="21"/>
      <c r="I40" s="21"/>
      <c r="J40" s="22"/>
    </row>
    <row r="41" spans="2:10" ht="15">
      <c r="B41" s="5" t="s">
        <v>297</v>
      </c>
      <c r="C41" s="6"/>
      <c r="D41" s="6"/>
      <c r="E41" s="6"/>
      <c r="F41" s="19" t="s">
        <v>298</v>
      </c>
      <c r="G41" s="29" t="s">
        <v>397</v>
      </c>
      <c r="H41" s="29"/>
      <c r="I41" s="31"/>
      <c r="J41" s="32"/>
    </row>
    <row r="42" spans="2:10" ht="15">
      <c r="B42" s="5"/>
      <c r="C42" s="6"/>
      <c r="D42" s="6"/>
      <c r="E42" s="6"/>
      <c r="F42" s="19" t="s">
        <v>299</v>
      </c>
      <c r="G42" s="30" t="s">
        <v>398</v>
      </c>
      <c r="H42" s="30"/>
      <c r="I42" s="31"/>
      <c r="J42" s="32"/>
    </row>
    <row r="43" spans="2:10" ht="15">
      <c r="B43" s="5"/>
      <c r="C43" s="6"/>
      <c r="D43" s="6"/>
      <c r="E43" s="6"/>
      <c r="F43" s="19"/>
      <c r="G43" s="19"/>
      <c r="H43" s="19"/>
      <c r="I43" s="31"/>
      <c r="J43" s="32"/>
    </row>
    <row r="44" spans="2:10" ht="15">
      <c r="B44" s="5" t="s">
        <v>300</v>
      </c>
      <c r="C44" s="6"/>
      <c r="D44" s="6"/>
      <c r="E44" s="19"/>
      <c r="F44" s="6"/>
      <c r="G44" s="10"/>
      <c r="H44" s="10"/>
      <c r="I44" s="31"/>
      <c r="J44" s="32"/>
    </row>
    <row r="45" spans="2:10" ht="14.25">
      <c r="B45" s="33"/>
      <c r="C45" s="34"/>
      <c r="D45" s="34"/>
      <c r="E45" s="34"/>
      <c r="F45" s="34"/>
      <c r="G45" s="34"/>
      <c r="H45" s="34"/>
      <c r="I45" s="34"/>
      <c r="J45" s="35"/>
    </row>
  </sheetData>
  <sheetProtection/>
  <mergeCells count="8">
    <mergeCell ref="G41:H41"/>
    <mergeCell ref="G42:H42"/>
    <mergeCell ref="B26:I26"/>
    <mergeCell ref="B27:I27"/>
    <mergeCell ref="G36:H36"/>
    <mergeCell ref="G37:H37"/>
    <mergeCell ref="G38:H38"/>
    <mergeCell ref="G39:H39"/>
  </mergeCells>
  <printOptions/>
  <pageMargins left="0.48" right="0.46" top="0.81" bottom="0.79" header="0.5" footer="0.4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C3:AF66"/>
  <sheetViews>
    <sheetView showGridLines="0" defaultGridColor="0" zoomScale="80" zoomScaleNormal="80" zoomScaleSheetLayoutView="70" colorId="18" workbookViewId="0" topLeftCell="H34">
      <selection activeCell="O64" sqref="O64"/>
    </sheetView>
  </sheetViews>
  <sheetFormatPr defaultColWidth="9.140625" defaultRowHeight="12.75"/>
  <cols>
    <col min="1" max="1" width="4.7109375" style="38" customWidth="1"/>
    <col min="2" max="2" width="3.140625" style="38" customWidth="1"/>
    <col min="3" max="3" width="6.57421875" style="36" customWidth="1"/>
    <col min="4" max="4" width="6.57421875" style="36" hidden="1" customWidth="1"/>
    <col min="5" max="5" width="50.28125" style="36" customWidth="1"/>
    <col min="6" max="7" width="47.57421875" style="36" hidden="1" customWidth="1"/>
    <col min="8" max="8" width="2.28125" style="36" customWidth="1"/>
    <col min="9" max="9" width="10.00390625" style="36" customWidth="1"/>
    <col min="10" max="10" width="2.7109375" style="36" customWidth="1"/>
    <col min="11" max="11" width="19.140625" style="36" customWidth="1"/>
    <col min="12" max="12" width="1.421875" style="36" customWidth="1"/>
    <col min="13" max="13" width="18.140625" style="36" customWidth="1"/>
    <col min="14" max="15" width="3.00390625" style="36" customWidth="1"/>
    <col min="16" max="16" width="6.421875" style="37" bestFit="1" customWidth="1"/>
    <col min="17" max="17" width="6.421875" style="37" hidden="1" customWidth="1"/>
    <col min="18" max="18" width="47.7109375" style="37" customWidth="1"/>
    <col min="19" max="19" width="45.57421875" style="37" hidden="1" customWidth="1"/>
    <col min="20" max="20" width="46.421875" style="37" hidden="1" customWidth="1"/>
    <col min="21" max="21" width="2.28125" style="36" customWidth="1"/>
    <col min="22" max="22" width="12.140625" style="37" customWidth="1"/>
    <col min="23" max="23" width="4.00390625" style="36" customWidth="1"/>
    <col min="24" max="24" width="17.28125" style="36" customWidth="1"/>
    <col min="25" max="25" width="2.28125" style="36" customWidth="1"/>
    <col min="26" max="26" width="18.140625" style="36" customWidth="1"/>
    <col min="27" max="27" width="12.8515625" style="38" hidden="1" customWidth="1"/>
    <col min="28" max="28" width="2.28125" style="39" customWidth="1"/>
    <col min="29" max="29" width="14.8515625" style="37" bestFit="1" customWidth="1"/>
    <col min="30" max="30" width="12.57421875" style="37" bestFit="1" customWidth="1"/>
    <col min="31" max="31" width="13.7109375" style="37" bestFit="1" customWidth="1"/>
    <col min="32" max="32" width="14.140625" style="37" bestFit="1" customWidth="1"/>
    <col min="33" max="33" width="9.140625" style="37" customWidth="1"/>
    <col min="34" max="16384" width="9.140625" style="38" customWidth="1"/>
  </cols>
  <sheetData>
    <row r="2" ht="15.75" customHeight="1"/>
    <row r="3" spans="3:27" ht="15.75" customHeight="1">
      <c r="C3" s="40" t="s">
        <v>372</v>
      </c>
      <c r="D3" s="40" t="s">
        <v>255</v>
      </c>
      <c r="E3" s="40" t="s">
        <v>142</v>
      </c>
      <c r="F3" s="40" t="s">
        <v>373</v>
      </c>
      <c r="G3" s="40"/>
      <c r="H3" s="40"/>
      <c r="I3" s="41" t="s">
        <v>315</v>
      </c>
      <c r="J3" s="42"/>
      <c r="K3" s="43" t="s">
        <v>374</v>
      </c>
      <c r="L3" s="43"/>
      <c r="M3" s="43"/>
      <c r="N3" s="43"/>
      <c r="O3" s="43"/>
      <c r="P3" s="44" t="s">
        <v>375</v>
      </c>
      <c r="Q3" s="44" t="s">
        <v>255</v>
      </c>
      <c r="R3" s="44" t="s">
        <v>34</v>
      </c>
      <c r="S3" s="44" t="s">
        <v>376</v>
      </c>
      <c r="T3" s="44"/>
      <c r="U3" s="40"/>
      <c r="V3" s="44" t="s">
        <v>316</v>
      </c>
      <c r="W3" s="42"/>
      <c r="X3" s="43" t="s">
        <v>374</v>
      </c>
      <c r="Y3" s="43"/>
      <c r="Z3" s="43"/>
      <c r="AA3" s="45"/>
    </row>
    <row r="4" spans="3:27" ht="15.75" customHeight="1">
      <c r="C4" s="46"/>
      <c r="D4" s="40" t="s">
        <v>256</v>
      </c>
      <c r="E4" s="46"/>
      <c r="F4" s="40"/>
      <c r="G4" s="40"/>
      <c r="H4" s="40"/>
      <c r="I4" s="47"/>
      <c r="J4" s="48"/>
      <c r="K4" s="49" t="s">
        <v>399</v>
      </c>
      <c r="L4" s="40"/>
      <c r="M4" s="49" t="s">
        <v>393</v>
      </c>
      <c r="N4" s="48"/>
      <c r="O4" s="48"/>
      <c r="P4" s="44"/>
      <c r="Q4" s="44" t="s">
        <v>256</v>
      </c>
      <c r="R4" s="50"/>
      <c r="S4" s="44"/>
      <c r="T4" s="44"/>
      <c r="U4" s="40"/>
      <c r="V4" s="50"/>
      <c r="W4" s="48"/>
      <c r="X4" s="51" t="s">
        <v>399</v>
      </c>
      <c r="Y4" s="40"/>
      <c r="Z4" s="51" t="s">
        <v>393</v>
      </c>
      <c r="AA4" s="45"/>
    </row>
    <row r="5" spans="3:27" ht="15.75" customHeight="1">
      <c r="C5" s="52" t="s">
        <v>385</v>
      </c>
      <c r="D5" s="43" t="s">
        <v>377</v>
      </c>
      <c r="E5" s="53" t="s">
        <v>5</v>
      </c>
      <c r="F5" s="54" t="s">
        <v>89</v>
      </c>
      <c r="G5" s="54"/>
      <c r="H5" s="54"/>
      <c r="I5" s="55"/>
      <c r="J5" s="56"/>
      <c r="K5" s="56"/>
      <c r="L5" s="54"/>
      <c r="M5" s="56"/>
      <c r="N5" s="56"/>
      <c r="O5" s="56"/>
      <c r="P5" s="52" t="s">
        <v>385</v>
      </c>
      <c r="Q5" s="52" t="s">
        <v>185</v>
      </c>
      <c r="R5" s="53" t="s">
        <v>35</v>
      </c>
      <c r="S5" s="57"/>
      <c r="T5" s="57"/>
      <c r="U5" s="54"/>
      <c r="V5" s="54"/>
      <c r="W5" s="58"/>
      <c r="X5" s="56"/>
      <c r="Y5" s="54"/>
      <c r="Z5" s="58"/>
      <c r="AA5" s="59"/>
    </row>
    <row r="6" spans="3:27" ht="15.75" customHeight="1">
      <c r="C6" s="60">
        <v>1</v>
      </c>
      <c r="D6" s="60" t="s">
        <v>193</v>
      </c>
      <c r="E6" s="61" t="s">
        <v>6</v>
      </c>
      <c r="F6" s="62" t="s">
        <v>90</v>
      </c>
      <c r="G6" s="63" t="s">
        <v>263</v>
      </c>
      <c r="H6" s="63"/>
      <c r="I6" s="64" t="s">
        <v>317</v>
      </c>
      <c r="J6" s="56"/>
      <c r="K6" s="56">
        <v>2250855</v>
      </c>
      <c r="L6" s="62"/>
      <c r="M6" s="56"/>
      <c r="N6" s="65"/>
      <c r="O6" s="65"/>
      <c r="P6" s="66">
        <v>1</v>
      </c>
      <c r="Q6" s="66" t="s">
        <v>226</v>
      </c>
      <c r="R6" s="66" t="s">
        <v>8</v>
      </c>
      <c r="S6" s="66" t="s">
        <v>113</v>
      </c>
      <c r="T6" s="37" t="s">
        <v>262</v>
      </c>
      <c r="V6" s="66"/>
      <c r="W6" s="56"/>
      <c r="X6" s="56">
        <v>0</v>
      </c>
      <c r="Y6" s="61"/>
      <c r="Z6" s="56">
        <v>0</v>
      </c>
      <c r="AA6" s="67"/>
    </row>
    <row r="7" spans="3:27" ht="15.75" customHeight="1">
      <c r="C7" s="60">
        <v>2</v>
      </c>
      <c r="D7" s="60" t="s">
        <v>194</v>
      </c>
      <c r="E7" s="61" t="s">
        <v>7</v>
      </c>
      <c r="F7" s="62" t="s">
        <v>91</v>
      </c>
      <c r="G7" s="68" t="s">
        <v>264</v>
      </c>
      <c r="H7" s="68"/>
      <c r="I7" s="69"/>
      <c r="J7" s="70"/>
      <c r="K7" s="70">
        <v>0</v>
      </c>
      <c r="L7" s="62"/>
      <c r="M7" s="70">
        <v>0</v>
      </c>
      <c r="N7" s="70"/>
      <c r="O7" s="70"/>
      <c r="P7" s="66">
        <v>2</v>
      </c>
      <c r="Q7" s="66" t="s">
        <v>227</v>
      </c>
      <c r="R7" s="66" t="s">
        <v>36</v>
      </c>
      <c r="S7" s="66" t="s">
        <v>114</v>
      </c>
      <c r="T7" s="66"/>
      <c r="U7" s="61"/>
      <c r="V7" s="66"/>
      <c r="W7" s="71"/>
      <c r="X7" s="70">
        <v>0</v>
      </c>
      <c r="Y7" s="61"/>
      <c r="Z7" s="71"/>
      <c r="AA7" s="72"/>
    </row>
    <row r="8" spans="3:27" ht="15.75" customHeight="1">
      <c r="C8" s="73" t="s">
        <v>10</v>
      </c>
      <c r="D8" s="73" t="s">
        <v>195</v>
      </c>
      <c r="E8" s="36" t="s">
        <v>143</v>
      </c>
      <c r="F8" s="70" t="s">
        <v>92</v>
      </c>
      <c r="G8" s="68"/>
      <c r="H8" s="68"/>
      <c r="I8" s="74"/>
      <c r="J8" s="70"/>
      <c r="K8" s="70">
        <v>0</v>
      </c>
      <c r="L8" s="70"/>
      <c r="M8" s="70">
        <v>0</v>
      </c>
      <c r="N8" s="70"/>
      <c r="O8" s="70"/>
      <c r="P8" s="75" t="s">
        <v>10</v>
      </c>
      <c r="Q8" s="75" t="s">
        <v>228</v>
      </c>
      <c r="R8" s="37" t="s">
        <v>37</v>
      </c>
      <c r="S8" s="37" t="s">
        <v>115</v>
      </c>
      <c r="T8" s="37" t="s">
        <v>276</v>
      </c>
      <c r="V8" s="76"/>
      <c r="W8" s="71"/>
      <c r="X8" s="70">
        <v>0</v>
      </c>
      <c r="Z8" s="71">
        <v>0</v>
      </c>
      <c r="AA8" s="72"/>
    </row>
    <row r="9" spans="3:27" ht="15.75" customHeight="1">
      <c r="C9" s="73" t="s">
        <v>11</v>
      </c>
      <c r="D9" s="73" t="s">
        <v>196</v>
      </c>
      <c r="E9" s="36" t="s">
        <v>144</v>
      </c>
      <c r="F9" s="70" t="s">
        <v>93</v>
      </c>
      <c r="G9" s="68"/>
      <c r="H9" s="68"/>
      <c r="I9" s="74"/>
      <c r="J9" s="70"/>
      <c r="K9" s="77">
        <v>0</v>
      </c>
      <c r="L9" s="70"/>
      <c r="M9" s="77">
        <v>0</v>
      </c>
      <c r="N9" s="70"/>
      <c r="O9" s="70"/>
      <c r="P9" s="75" t="s">
        <v>11</v>
      </c>
      <c r="Q9" s="75" t="s">
        <v>229</v>
      </c>
      <c r="R9" s="37" t="s">
        <v>38</v>
      </c>
      <c r="S9" s="37" t="s">
        <v>116</v>
      </c>
      <c r="T9" s="78" t="s">
        <v>277</v>
      </c>
      <c r="U9" s="79"/>
      <c r="W9" s="71"/>
      <c r="X9" s="70">
        <v>0</v>
      </c>
      <c r="Z9" s="71">
        <v>0</v>
      </c>
      <c r="AA9" s="72"/>
    </row>
    <row r="10" spans="3:27" ht="15.75" customHeight="1">
      <c r="C10" s="73"/>
      <c r="D10" s="73"/>
      <c r="E10" s="60" t="s">
        <v>9</v>
      </c>
      <c r="F10" s="60" t="s">
        <v>2</v>
      </c>
      <c r="G10" s="60"/>
      <c r="H10" s="60"/>
      <c r="I10" s="64"/>
      <c r="J10" s="56"/>
      <c r="K10" s="56">
        <f>K6</f>
        <v>2250855</v>
      </c>
      <c r="M10" s="56">
        <f>SUM(M7:M9)</f>
        <v>0</v>
      </c>
      <c r="N10" s="70"/>
      <c r="O10" s="70"/>
      <c r="P10" s="75" t="s">
        <v>13</v>
      </c>
      <c r="Q10" s="75" t="s">
        <v>230</v>
      </c>
      <c r="R10" s="37" t="s">
        <v>39</v>
      </c>
      <c r="S10" s="37" t="s">
        <v>117</v>
      </c>
      <c r="T10" s="78" t="s">
        <v>278</v>
      </c>
      <c r="U10" s="79"/>
      <c r="W10" s="71"/>
      <c r="X10" s="77">
        <v>0</v>
      </c>
      <c r="Z10" s="80">
        <v>0</v>
      </c>
      <c r="AA10" s="72"/>
    </row>
    <row r="11" spans="3:29" ht="15.75" customHeight="1">
      <c r="C11" s="60">
        <v>3</v>
      </c>
      <c r="D11" s="60" t="s">
        <v>197</v>
      </c>
      <c r="E11" s="61" t="s">
        <v>12</v>
      </c>
      <c r="F11" s="61" t="s">
        <v>94</v>
      </c>
      <c r="G11" s="68" t="s">
        <v>265</v>
      </c>
      <c r="H11" s="68"/>
      <c r="I11" s="64"/>
      <c r="J11" s="70"/>
      <c r="K11" s="70"/>
      <c r="L11" s="61"/>
      <c r="M11" s="70"/>
      <c r="N11" s="70"/>
      <c r="O11" s="70"/>
      <c r="P11" s="75"/>
      <c r="Q11" s="75" t="s">
        <v>186</v>
      </c>
      <c r="R11" s="81" t="s">
        <v>9</v>
      </c>
      <c r="S11" s="66" t="s">
        <v>2</v>
      </c>
      <c r="T11" s="66"/>
      <c r="U11" s="61"/>
      <c r="V11" s="76"/>
      <c r="W11" s="58"/>
      <c r="X11" s="56">
        <v>0</v>
      </c>
      <c r="Y11" s="61"/>
      <c r="Z11" s="58">
        <v>0</v>
      </c>
      <c r="AA11" s="72"/>
      <c r="AC11" s="82"/>
    </row>
    <row r="12" spans="3:27" ht="15.75" customHeight="1">
      <c r="C12" s="73" t="s">
        <v>10</v>
      </c>
      <c r="D12" s="73" t="s">
        <v>198</v>
      </c>
      <c r="E12" s="36" t="s">
        <v>312</v>
      </c>
      <c r="F12" s="70" t="s">
        <v>95</v>
      </c>
      <c r="G12" s="68"/>
      <c r="H12" s="68"/>
      <c r="I12" s="64"/>
      <c r="J12" s="70"/>
      <c r="K12" s="70">
        <v>15612290</v>
      </c>
      <c r="L12" s="70"/>
      <c r="M12" s="70"/>
      <c r="N12" s="70"/>
      <c r="O12" s="70"/>
      <c r="P12" s="81">
        <v>3</v>
      </c>
      <c r="Q12" s="81" t="s">
        <v>231</v>
      </c>
      <c r="R12" s="66" t="s">
        <v>40</v>
      </c>
      <c r="W12" s="71"/>
      <c r="X12" s="70"/>
      <c r="Z12" s="71"/>
      <c r="AA12" s="72"/>
    </row>
    <row r="13" spans="3:29" ht="15.75" customHeight="1">
      <c r="C13" s="73" t="s">
        <v>11</v>
      </c>
      <c r="D13" s="73" t="s">
        <v>199</v>
      </c>
      <c r="E13" s="36" t="s">
        <v>145</v>
      </c>
      <c r="F13" s="70" t="s">
        <v>96</v>
      </c>
      <c r="G13" s="68"/>
      <c r="H13" s="68"/>
      <c r="I13" s="64">
        <v>5</v>
      </c>
      <c r="J13" s="70"/>
      <c r="K13" s="83">
        <f>4027105+210000</f>
        <v>4237105</v>
      </c>
      <c r="L13" s="70"/>
      <c r="M13" s="70"/>
      <c r="N13" s="70"/>
      <c r="O13" s="70"/>
      <c r="P13" s="75" t="s">
        <v>10</v>
      </c>
      <c r="Q13" s="75" t="s">
        <v>232</v>
      </c>
      <c r="R13" s="37" t="s">
        <v>41</v>
      </c>
      <c r="S13" s="37" t="s">
        <v>118</v>
      </c>
      <c r="T13" s="37" t="s">
        <v>276</v>
      </c>
      <c r="V13" s="76">
        <v>401</v>
      </c>
      <c r="W13" s="71"/>
      <c r="X13" s="70">
        <v>6227918</v>
      </c>
      <c r="Z13" s="58"/>
      <c r="AA13" s="72"/>
      <c r="AC13" s="82"/>
    </row>
    <row r="14" spans="3:27" ht="15.75" customHeight="1">
      <c r="C14" s="73" t="s">
        <v>13</v>
      </c>
      <c r="D14" s="73" t="s">
        <v>200</v>
      </c>
      <c r="E14" s="36" t="s">
        <v>407</v>
      </c>
      <c r="F14" s="70" t="s">
        <v>92</v>
      </c>
      <c r="G14" s="68"/>
      <c r="H14" s="68"/>
      <c r="I14" s="64"/>
      <c r="J14" s="70"/>
      <c r="K14" s="70"/>
      <c r="L14" s="70"/>
      <c r="M14" s="70"/>
      <c r="N14" s="65"/>
      <c r="O14" s="65"/>
      <c r="P14" s="75" t="s">
        <v>11</v>
      </c>
      <c r="Q14" s="75" t="s">
        <v>233</v>
      </c>
      <c r="R14" s="37" t="s">
        <v>42</v>
      </c>
      <c r="S14" s="37" t="s">
        <v>119</v>
      </c>
      <c r="V14" s="76">
        <v>421</v>
      </c>
      <c r="W14" s="71"/>
      <c r="X14" s="70">
        <v>0</v>
      </c>
      <c r="Z14" s="71"/>
      <c r="AA14" s="72"/>
    </row>
    <row r="15" spans="3:30" ht="15.75" customHeight="1">
      <c r="C15" s="73" t="s">
        <v>14</v>
      </c>
      <c r="D15" s="73" t="s">
        <v>201</v>
      </c>
      <c r="E15" s="36" t="s">
        <v>146</v>
      </c>
      <c r="F15" s="70" t="s">
        <v>97</v>
      </c>
      <c r="G15" s="68"/>
      <c r="H15" s="68"/>
      <c r="I15" s="74"/>
      <c r="J15" s="70"/>
      <c r="K15" s="77">
        <v>0</v>
      </c>
      <c r="L15" s="70"/>
      <c r="M15" s="77">
        <v>0</v>
      </c>
      <c r="N15" s="70"/>
      <c r="O15" s="70"/>
      <c r="P15" s="75" t="s">
        <v>13</v>
      </c>
      <c r="Q15" s="75" t="s">
        <v>234</v>
      </c>
      <c r="R15" s="37" t="s">
        <v>43</v>
      </c>
      <c r="S15" s="37" t="s">
        <v>120</v>
      </c>
      <c r="V15" s="76"/>
      <c r="W15" s="70"/>
      <c r="X15" s="56">
        <f>X16+X17</f>
        <v>138463</v>
      </c>
      <c r="Z15" s="56"/>
      <c r="AA15" s="72"/>
      <c r="AC15" s="70"/>
      <c r="AD15" s="84"/>
    </row>
    <row r="16" spans="3:30" ht="15.75" customHeight="1">
      <c r="C16" s="73"/>
      <c r="D16" s="73"/>
      <c r="E16" s="60" t="s">
        <v>9</v>
      </c>
      <c r="F16" s="70"/>
      <c r="G16" s="68"/>
      <c r="H16" s="68"/>
      <c r="I16" s="74"/>
      <c r="J16" s="70"/>
      <c r="K16" s="56">
        <f>SUM(K12:K15)</f>
        <v>19849395</v>
      </c>
      <c r="L16" s="70"/>
      <c r="M16" s="56">
        <f>SUM(M12:M15)</f>
        <v>0</v>
      </c>
      <c r="N16" s="70"/>
      <c r="O16" s="70"/>
      <c r="P16" s="75"/>
      <c r="Q16" s="75"/>
      <c r="R16" s="37" t="s">
        <v>402</v>
      </c>
      <c r="V16" s="76">
        <v>431</v>
      </c>
      <c r="W16" s="70"/>
      <c r="X16" s="70">
        <v>110763</v>
      </c>
      <c r="Z16" s="70"/>
      <c r="AA16" s="72"/>
      <c r="AC16" s="70"/>
      <c r="AD16" s="84"/>
    </row>
    <row r="17" spans="3:30" ht="15.75" customHeight="1">
      <c r="C17" s="73"/>
      <c r="D17" s="73"/>
      <c r="F17" s="70"/>
      <c r="G17" s="68"/>
      <c r="H17" s="68"/>
      <c r="I17" s="74"/>
      <c r="J17" s="70"/>
      <c r="K17" s="70"/>
      <c r="L17" s="70"/>
      <c r="M17" s="70"/>
      <c r="N17" s="70"/>
      <c r="O17" s="70"/>
      <c r="P17" s="75"/>
      <c r="Q17" s="75"/>
      <c r="R17" s="37" t="s">
        <v>403</v>
      </c>
      <c r="V17" s="76">
        <v>442</v>
      </c>
      <c r="W17" s="70"/>
      <c r="X17" s="70">
        <v>27700</v>
      </c>
      <c r="Z17" s="70"/>
      <c r="AA17" s="72"/>
      <c r="AC17" s="70"/>
      <c r="AD17" s="84"/>
    </row>
    <row r="18" spans="3:30" ht="15.75" customHeight="1">
      <c r="C18" s="73"/>
      <c r="D18" s="73"/>
      <c r="F18" s="70"/>
      <c r="G18" s="68"/>
      <c r="H18" s="68"/>
      <c r="I18" s="74"/>
      <c r="J18" s="70"/>
      <c r="K18" s="70"/>
      <c r="L18" s="70"/>
      <c r="M18" s="70"/>
      <c r="N18" s="70"/>
      <c r="O18" s="70"/>
      <c r="P18" s="75"/>
      <c r="Q18" s="75"/>
      <c r="R18" s="37" t="s">
        <v>404</v>
      </c>
      <c r="V18" s="76">
        <v>444</v>
      </c>
      <c r="W18" s="70"/>
      <c r="X18" s="70">
        <v>0</v>
      </c>
      <c r="Z18" s="70"/>
      <c r="AA18" s="72"/>
      <c r="AC18" s="70"/>
      <c r="AD18" s="84"/>
    </row>
    <row r="19" spans="3:29" ht="15.75" customHeight="1">
      <c r="C19" s="73"/>
      <c r="D19" s="73"/>
      <c r="E19" s="60"/>
      <c r="F19" s="60" t="s">
        <v>2</v>
      </c>
      <c r="G19" s="60"/>
      <c r="H19" s="60"/>
      <c r="I19" s="64"/>
      <c r="J19" s="56"/>
      <c r="K19" s="56">
        <f>K13+K12+K14</f>
        <v>19849395</v>
      </c>
      <c r="M19" s="56">
        <f>M13+M12+M14</f>
        <v>0</v>
      </c>
      <c r="N19" s="70"/>
      <c r="O19" s="70"/>
      <c r="P19" s="75" t="s">
        <v>21</v>
      </c>
      <c r="Q19" s="75" t="s">
        <v>235</v>
      </c>
      <c r="R19" s="37" t="s">
        <v>44</v>
      </c>
      <c r="S19" s="37" t="s">
        <v>121</v>
      </c>
      <c r="V19" s="76">
        <v>455</v>
      </c>
      <c r="W19" s="58"/>
      <c r="X19" s="71">
        <v>48052224</v>
      </c>
      <c r="Z19" s="58"/>
      <c r="AA19" s="85"/>
      <c r="AC19" s="86"/>
    </row>
    <row r="20" spans="3:27" ht="15.75" customHeight="1">
      <c r="C20" s="60">
        <v>4</v>
      </c>
      <c r="D20" s="60" t="s">
        <v>381</v>
      </c>
      <c r="E20" s="61" t="s">
        <v>15</v>
      </c>
      <c r="F20" s="61" t="s">
        <v>382</v>
      </c>
      <c r="G20" s="68" t="s">
        <v>266</v>
      </c>
      <c r="H20" s="68"/>
      <c r="I20" s="64"/>
      <c r="J20" s="70"/>
      <c r="K20" s="70"/>
      <c r="L20" s="61"/>
      <c r="M20" s="70"/>
      <c r="N20" s="70"/>
      <c r="O20" s="70"/>
      <c r="P20" s="75" t="s">
        <v>14</v>
      </c>
      <c r="Q20" s="75" t="s">
        <v>236</v>
      </c>
      <c r="R20" s="37" t="s">
        <v>45</v>
      </c>
      <c r="S20" s="37" t="s">
        <v>122</v>
      </c>
      <c r="W20" s="58"/>
      <c r="X20" s="87">
        <v>0</v>
      </c>
      <c r="Z20" s="88">
        <v>0</v>
      </c>
      <c r="AA20" s="89"/>
    </row>
    <row r="21" spans="3:29" ht="15.75" customHeight="1">
      <c r="C21" s="73" t="s">
        <v>10</v>
      </c>
      <c r="D21" s="73" t="s">
        <v>202</v>
      </c>
      <c r="E21" s="36" t="s">
        <v>147</v>
      </c>
      <c r="F21" s="70" t="s">
        <v>98</v>
      </c>
      <c r="G21" s="68"/>
      <c r="H21" s="68"/>
      <c r="I21" s="74"/>
      <c r="J21" s="70"/>
      <c r="K21" s="70">
        <v>0</v>
      </c>
      <c r="L21" s="70"/>
      <c r="M21" s="70">
        <v>0</v>
      </c>
      <c r="N21" s="70"/>
      <c r="O21" s="70"/>
      <c r="P21" s="75"/>
      <c r="Q21" s="75" t="s">
        <v>187</v>
      </c>
      <c r="R21" s="81" t="s">
        <v>9</v>
      </c>
      <c r="S21" s="66" t="s">
        <v>2</v>
      </c>
      <c r="T21" s="66"/>
      <c r="U21" s="61"/>
      <c r="W21" s="58"/>
      <c r="X21" s="58">
        <f>X15+X14+X13+X19</f>
        <v>54418605</v>
      </c>
      <c r="Z21" s="58">
        <f>Z13+Z15+Z19</f>
        <v>0</v>
      </c>
      <c r="AA21" s="72"/>
      <c r="AC21" s="82"/>
    </row>
    <row r="22" spans="3:32" ht="15.75" customHeight="1">
      <c r="C22" s="73" t="s">
        <v>11</v>
      </c>
      <c r="D22" s="73" t="s">
        <v>203</v>
      </c>
      <c r="E22" s="36" t="s">
        <v>148</v>
      </c>
      <c r="F22" s="70" t="s">
        <v>99</v>
      </c>
      <c r="G22" s="68"/>
      <c r="H22" s="68"/>
      <c r="I22" s="74"/>
      <c r="J22" s="70"/>
      <c r="K22" s="70">
        <v>0</v>
      </c>
      <c r="L22" s="70"/>
      <c r="M22" s="70">
        <v>0</v>
      </c>
      <c r="N22" s="70"/>
      <c r="O22" s="70"/>
      <c r="P22" s="81">
        <v>4</v>
      </c>
      <c r="Q22" s="81" t="s">
        <v>237</v>
      </c>
      <c r="R22" s="66" t="s">
        <v>259</v>
      </c>
      <c r="S22" s="66" t="s">
        <v>123</v>
      </c>
      <c r="T22" s="78" t="s">
        <v>279</v>
      </c>
      <c r="U22" s="79"/>
      <c r="W22" s="71"/>
      <c r="X22" s="70">
        <v>0</v>
      </c>
      <c r="Z22" s="70"/>
      <c r="AA22" s="72"/>
      <c r="AC22" s="82"/>
      <c r="AE22" s="90"/>
      <c r="AF22" s="90"/>
    </row>
    <row r="23" spans="3:32" ht="15.75" customHeight="1">
      <c r="C23" s="73" t="s">
        <v>13</v>
      </c>
      <c r="D23" s="73" t="s">
        <v>204</v>
      </c>
      <c r="E23" s="36" t="s">
        <v>149</v>
      </c>
      <c r="F23" s="70" t="s">
        <v>100</v>
      </c>
      <c r="G23" s="91"/>
      <c r="H23" s="91"/>
      <c r="I23" s="74"/>
      <c r="J23" s="70"/>
      <c r="K23" s="70">
        <v>0</v>
      </c>
      <c r="L23" s="70"/>
      <c r="M23" s="70">
        <v>0</v>
      </c>
      <c r="N23" s="70"/>
      <c r="O23" s="70"/>
      <c r="P23" s="81">
        <v>5</v>
      </c>
      <c r="Q23" s="81" t="s">
        <v>238</v>
      </c>
      <c r="R23" s="66" t="s">
        <v>260</v>
      </c>
      <c r="S23" s="66" t="s">
        <v>124</v>
      </c>
      <c r="T23" s="78" t="s">
        <v>303</v>
      </c>
      <c r="U23" s="79"/>
      <c r="W23" s="71"/>
      <c r="X23" s="70">
        <v>0</v>
      </c>
      <c r="Z23" s="71">
        <v>0</v>
      </c>
      <c r="AA23" s="72"/>
      <c r="AE23" s="90"/>
      <c r="AF23" s="90"/>
    </row>
    <row r="24" spans="3:32" ht="15.75" customHeight="1">
      <c r="C24" s="73" t="s">
        <v>14</v>
      </c>
      <c r="D24" s="73" t="s">
        <v>205</v>
      </c>
      <c r="E24" s="36" t="s">
        <v>150</v>
      </c>
      <c r="F24" s="70" t="s">
        <v>101</v>
      </c>
      <c r="G24" s="91"/>
      <c r="H24" s="91"/>
      <c r="I24" s="74">
        <v>6</v>
      </c>
      <c r="J24" s="70"/>
      <c r="K24" s="70">
        <v>18864651</v>
      </c>
      <c r="L24" s="70"/>
      <c r="M24" s="70"/>
      <c r="N24" s="65"/>
      <c r="O24" s="65"/>
      <c r="P24" s="75"/>
      <c r="Q24" s="75"/>
      <c r="W24" s="71"/>
      <c r="X24" s="77"/>
      <c r="Z24" s="80"/>
      <c r="AA24" s="72"/>
      <c r="AE24" s="90"/>
      <c r="AF24" s="90"/>
    </row>
    <row r="25" spans="3:32" ht="15.75" customHeight="1">
      <c r="C25" s="73" t="s">
        <v>154</v>
      </c>
      <c r="D25" s="73" t="s">
        <v>206</v>
      </c>
      <c r="E25" s="36" t="s">
        <v>151</v>
      </c>
      <c r="F25" s="70" t="s">
        <v>102</v>
      </c>
      <c r="G25" s="91"/>
      <c r="H25" s="91"/>
      <c r="I25" s="74"/>
      <c r="J25" s="70"/>
      <c r="K25" s="70"/>
      <c r="L25" s="70"/>
      <c r="M25" s="70">
        <v>0</v>
      </c>
      <c r="N25" s="70"/>
      <c r="O25" s="70"/>
      <c r="P25" s="75"/>
      <c r="Q25" s="75"/>
      <c r="R25" s="81" t="s">
        <v>46</v>
      </c>
      <c r="S25" s="66" t="s">
        <v>138</v>
      </c>
      <c r="T25" s="66"/>
      <c r="U25" s="61"/>
      <c r="V25" s="66"/>
      <c r="W25" s="58"/>
      <c r="X25" s="92">
        <f>X21</f>
        <v>54418605</v>
      </c>
      <c r="Y25" s="61"/>
      <c r="Z25" s="93">
        <f>Z21</f>
        <v>0</v>
      </c>
      <c r="AA25" s="94"/>
      <c r="AE25" s="90"/>
      <c r="AF25" s="90"/>
    </row>
    <row r="26" spans="3:32" ht="15.75" customHeight="1">
      <c r="C26" s="73"/>
      <c r="D26" s="73"/>
      <c r="E26" s="60" t="s">
        <v>9</v>
      </c>
      <c r="F26" s="60" t="s">
        <v>2</v>
      </c>
      <c r="G26" s="60"/>
      <c r="H26" s="60"/>
      <c r="I26" s="64"/>
      <c r="J26" s="56"/>
      <c r="K26" s="92">
        <f>SUM(K21:K25)</f>
        <v>18864651</v>
      </c>
      <c r="M26" s="92">
        <f>SUM(M21:M25)</f>
        <v>0</v>
      </c>
      <c r="N26" s="70"/>
      <c r="O26" s="70"/>
      <c r="P26" s="66"/>
      <c r="Q26" s="66"/>
      <c r="R26" s="95"/>
      <c r="W26" s="58"/>
      <c r="X26" s="56"/>
      <c r="Z26" s="58"/>
      <c r="AA26" s="89"/>
      <c r="AE26" s="90"/>
      <c r="AF26" s="90"/>
    </row>
    <row r="27" spans="3:32" ht="15.75" customHeight="1">
      <c r="C27" s="73">
        <v>5</v>
      </c>
      <c r="D27" s="73" t="s">
        <v>207</v>
      </c>
      <c r="E27" s="61" t="s">
        <v>16</v>
      </c>
      <c r="F27" s="61" t="s">
        <v>311</v>
      </c>
      <c r="G27" s="61"/>
      <c r="H27" s="61"/>
      <c r="I27" s="64"/>
      <c r="J27" s="70"/>
      <c r="K27" s="70">
        <v>0</v>
      </c>
      <c r="L27" s="61"/>
      <c r="M27" s="70">
        <v>0</v>
      </c>
      <c r="N27" s="70"/>
      <c r="O27" s="70"/>
      <c r="P27" s="52" t="s">
        <v>386</v>
      </c>
      <c r="Q27" s="52" t="s">
        <v>188</v>
      </c>
      <c r="R27" s="53" t="s">
        <v>47</v>
      </c>
      <c r="S27" s="96"/>
      <c r="T27" s="96"/>
      <c r="V27" s="36"/>
      <c r="W27" s="71"/>
      <c r="X27" s="70"/>
      <c r="Z27" s="71"/>
      <c r="AA27" s="72"/>
      <c r="AE27" s="90"/>
      <c r="AF27" s="90"/>
    </row>
    <row r="28" spans="3:32" ht="15.75" customHeight="1">
      <c r="C28" s="73">
        <v>6</v>
      </c>
      <c r="D28" s="73" t="s">
        <v>208</v>
      </c>
      <c r="E28" s="61" t="s">
        <v>17</v>
      </c>
      <c r="F28" s="61" t="s">
        <v>93</v>
      </c>
      <c r="G28" s="79" t="s">
        <v>267</v>
      </c>
      <c r="H28" s="79"/>
      <c r="I28" s="64"/>
      <c r="J28" s="70"/>
      <c r="K28" s="70">
        <v>0</v>
      </c>
      <c r="L28" s="61"/>
      <c r="M28" s="70">
        <v>0</v>
      </c>
      <c r="N28" s="70"/>
      <c r="O28" s="70"/>
      <c r="V28" s="36"/>
      <c r="W28" s="71"/>
      <c r="X28" s="70"/>
      <c r="Z28" s="71"/>
      <c r="AA28" s="72"/>
      <c r="AE28" s="90"/>
      <c r="AF28" s="90"/>
    </row>
    <row r="29" spans="3:32" ht="15.75" customHeight="1">
      <c r="C29" s="73">
        <v>7</v>
      </c>
      <c r="D29" s="73" t="s">
        <v>209</v>
      </c>
      <c r="E29" s="61" t="s">
        <v>18</v>
      </c>
      <c r="F29" s="61" t="s">
        <v>103</v>
      </c>
      <c r="G29" s="36" t="s">
        <v>268</v>
      </c>
      <c r="I29" s="64">
        <v>7</v>
      </c>
      <c r="J29" s="70"/>
      <c r="K29" s="70">
        <v>4203828</v>
      </c>
      <c r="L29" s="61"/>
      <c r="M29" s="70"/>
      <c r="N29" s="70"/>
      <c r="O29" s="70"/>
      <c r="P29" s="61">
        <v>1</v>
      </c>
      <c r="Q29" s="61" t="s">
        <v>239</v>
      </c>
      <c r="R29" s="61" t="s">
        <v>48</v>
      </c>
      <c r="S29" s="66" t="s">
        <v>125</v>
      </c>
      <c r="T29" s="66"/>
      <c r="U29" s="61"/>
      <c r="V29" s="61"/>
      <c r="W29" s="58"/>
      <c r="X29" s="56"/>
      <c r="Y29" s="61"/>
      <c r="Z29" s="58"/>
      <c r="AA29" s="97"/>
      <c r="AE29" s="90"/>
      <c r="AF29" s="98"/>
    </row>
    <row r="30" spans="3:31" ht="15.75" customHeight="1">
      <c r="C30" s="61"/>
      <c r="D30" s="61"/>
      <c r="E30" s="60" t="s">
        <v>152</v>
      </c>
      <c r="F30" s="62"/>
      <c r="G30" s="62"/>
      <c r="H30" s="62"/>
      <c r="I30" s="69"/>
      <c r="J30" s="56"/>
      <c r="K30" s="99">
        <f>K29+K26+K19+K10</f>
        <v>45168729</v>
      </c>
      <c r="L30" s="62"/>
      <c r="M30" s="99">
        <f>M6+M16</f>
        <v>0</v>
      </c>
      <c r="N30" s="65"/>
      <c r="O30" s="65"/>
      <c r="P30" s="73" t="s">
        <v>10</v>
      </c>
      <c r="Q30" s="73" t="s">
        <v>240</v>
      </c>
      <c r="R30" s="36" t="s">
        <v>141</v>
      </c>
      <c r="S30" s="37" t="s">
        <v>139</v>
      </c>
      <c r="V30" s="36"/>
      <c r="W30" s="71"/>
      <c r="X30" s="70">
        <v>0</v>
      </c>
      <c r="Z30" s="71">
        <v>0</v>
      </c>
      <c r="AA30" s="89"/>
      <c r="AE30" s="90"/>
    </row>
    <row r="31" spans="3:27" ht="15.75" customHeight="1">
      <c r="C31" s="61"/>
      <c r="D31" s="61"/>
      <c r="E31" s="61"/>
      <c r="F31" s="62"/>
      <c r="G31" s="62"/>
      <c r="H31" s="62"/>
      <c r="I31" s="69"/>
      <c r="J31" s="56"/>
      <c r="K31" s="56"/>
      <c r="L31" s="62"/>
      <c r="M31" s="56"/>
      <c r="N31" s="65"/>
      <c r="O31" s="65"/>
      <c r="P31" s="73" t="s">
        <v>11</v>
      </c>
      <c r="Q31" s="73" t="s">
        <v>241</v>
      </c>
      <c r="R31" s="36" t="s">
        <v>49</v>
      </c>
      <c r="S31" s="37" t="s">
        <v>116</v>
      </c>
      <c r="T31" s="78" t="s">
        <v>302</v>
      </c>
      <c r="U31" s="79"/>
      <c r="V31" s="36"/>
      <c r="W31" s="71"/>
      <c r="X31" s="77">
        <v>0</v>
      </c>
      <c r="Z31" s="80">
        <v>0</v>
      </c>
      <c r="AA31" s="72"/>
    </row>
    <row r="32" spans="3:27" ht="15.75" customHeight="1">
      <c r="C32" s="52" t="s">
        <v>386</v>
      </c>
      <c r="D32" s="43" t="s">
        <v>380</v>
      </c>
      <c r="E32" s="53" t="s">
        <v>19</v>
      </c>
      <c r="F32" s="56" t="s">
        <v>153</v>
      </c>
      <c r="G32" s="56"/>
      <c r="H32" s="56"/>
      <c r="I32" s="74"/>
      <c r="J32" s="70"/>
      <c r="K32" s="70"/>
      <c r="L32" s="56"/>
      <c r="M32" s="70"/>
      <c r="N32" s="70"/>
      <c r="O32" s="70"/>
      <c r="P32" s="36"/>
      <c r="Q32" s="36"/>
      <c r="R32" s="60" t="s">
        <v>9</v>
      </c>
      <c r="S32" s="66" t="s">
        <v>9</v>
      </c>
      <c r="T32" s="66"/>
      <c r="U32" s="61"/>
      <c r="V32" s="36"/>
      <c r="W32" s="58"/>
      <c r="X32" s="58">
        <v>0</v>
      </c>
      <c r="Z32" s="100">
        <v>0</v>
      </c>
      <c r="AA32" s="72"/>
    </row>
    <row r="33" spans="3:27" ht="15.75" customHeight="1">
      <c r="C33" s="61">
        <v>1</v>
      </c>
      <c r="D33" s="61" t="s">
        <v>210</v>
      </c>
      <c r="E33" s="61" t="s">
        <v>20</v>
      </c>
      <c r="F33" s="61" t="s">
        <v>104</v>
      </c>
      <c r="G33" s="79" t="s">
        <v>269</v>
      </c>
      <c r="H33" s="79"/>
      <c r="I33" s="64"/>
      <c r="J33" s="70"/>
      <c r="K33" s="70"/>
      <c r="L33" s="61"/>
      <c r="M33" s="70"/>
      <c r="N33" s="70"/>
      <c r="O33" s="70"/>
      <c r="P33" s="61">
        <v>2</v>
      </c>
      <c r="Q33" s="61" t="s">
        <v>242</v>
      </c>
      <c r="R33" s="61" t="s">
        <v>50</v>
      </c>
      <c r="S33" s="66" t="s">
        <v>126</v>
      </c>
      <c r="T33" s="66"/>
      <c r="U33" s="61"/>
      <c r="V33" s="64"/>
      <c r="W33" s="71"/>
      <c r="X33" s="70">
        <v>0</v>
      </c>
      <c r="Z33" s="71">
        <v>0</v>
      </c>
      <c r="AA33" s="72"/>
    </row>
    <row r="34" spans="3:27" ht="15.75" customHeight="1">
      <c r="C34" s="73" t="s">
        <v>10</v>
      </c>
      <c r="D34" s="73" t="s">
        <v>211</v>
      </c>
      <c r="E34" s="36" t="s">
        <v>22</v>
      </c>
      <c r="F34" s="36" t="s">
        <v>105</v>
      </c>
      <c r="I34" s="64"/>
      <c r="J34" s="70"/>
      <c r="K34" s="70">
        <v>0</v>
      </c>
      <c r="M34" s="70">
        <v>0</v>
      </c>
      <c r="N34" s="70"/>
      <c r="O34" s="70"/>
      <c r="P34" s="61">
        <v>3</v>
      </c>
      <c r="Q34" s="61" t="s">
        <v>243</v>
      </c>
      <c r="R34" s="61" t="s">
        <v>51</v>
      </c>
      <c r="S34" s="66" t="s">
        <v>379</v>
      </c>
      <c r="T34" s="78" t="s">
        <v>304</v>
      </c>
      <c r="U34" s="79"/>
      <c r="V34" s="64"/>
      <c r="W34" s="71"/>
      <c r="X34" s="70">
        <v>0</v>
      </c>
      <c r="Z34" s="71">
        <v>0</v>
      </c>
      <c r="AA34" s="72"/>
    </row>
    <row r="35" spans="3:27" ht="15.75" customHeight="1">
      <c r="C35" s="73" t="s">
        <v>11</v>
      </c>
      <c r="D35" s="73" t="s">
        <v>212</v>
      </c>
      <c r="E35" s="36" t="s">
        <v>23</v>
      </c>
      <c r="F35" s="36" t="s">
        <v>106</v>
      </c>
      <c r="G35" s="79" t="s">
        <v>270</v>
      </c>
      <c r="H35" s="79"/>
      <c r="I35" s="64"/>
      <c r="J35" s="70"/>
      <c r="K35" s="70">
        <v>0</v>
      </c>
      <c r="M35" s="70">
        <v>0</v>
      </c>
      <c r="N35" s="70"/>
      <c r="O35" s="70"/>
      <c r="P35" s="61">
        <v>4</v>
      </c>
      <c r="Q35" s="61" t="s">
        <v>244</v>
      </c>
      <c r="R35" s="61" t="s">
        <v>52</v>
      </c>
      <c r="S35" s="66" t="s">
        <v>123</v>
      </c>
      <c r="T35" s="78" t="s">
        <v>305</v>
      </c>
      <c r="U35" s="79"/>
      <c r="V35" s="36"/>
      <c r="W35" s="71"/>
      <c r="X35" s="70">
        <v>0</v>
      </c>
      <c r="Z35" s="71">
        <v>0</v>
      </c>
      <c r="AA35" s="72"/>
    </row>
    <row r="36" spans="3:27" ht="15.75" customHeight="1">
      <c r="C36" s="73" t="s">
        <v>13</v>
      </c>
      <c r="D36" s="73" t="s">
        <v>213</v>
      </c>
      <c r="E36" s="36" t="s">
        <v>24</v>
      </c>
      <c r="F36" s="36" t="s">
        <v>107</v>
      </c>
      <c r="G36" s="79" t="s">
        <v>271</v>
      </c>
      <c r="H36" s="79"/>
      <c r="I36" s="64"/>
      <c r="J36" s="70"/>
      <c r="K36" s="70">
        <v>0</v>
      </c>
      <c r="M36" s="70">
        <v>0</v>
      </c>
      <c r="N36" s="70"/>
      <c r="O36" s="70"/>
      <c r="P36" s="36"/>
      <c r="Q36" s="36"/>
      <c r="R36" s="60" t="s">
        <v>53</v>
      </c>
      <c r="S36" s="66" t="s">
        <v>127</v>
      </c>
      <c r="T36" s="66"/>
      <c r="U36" s="61"/>
      <c r="V36" s="61"/>
      <c r="W36" s="71"/>
      <c r="X36" s="93">
        <v>0</v>
      </c>
      <c r="Y36" s="61"/>
      <c r="Z36" s="93">
        <v>0</v>
      </c>
      <c r="AA36" s="72"/>
    </row>
    <row r="37" spans="3:27" ht="15.75" customHeight="1">
      <c r="C37" s="73" t="s">
        <v>21</v>
      </c>
      <c r="D37" s="73" t="s">
        <v>214</v>
      </c>
      <c r="E37" s="36" t="s">
        <v>25</v>
      </c>
      <c r="F37" s="36" t="s">
        <v>108</v>
      </c>
      <c r="G37" s="36" t="s">
        <v>272</v>
      </c>
      <c r="I37" s="64"/>
      <c r="J37" s="70"/>
      <c r="K37" s="77"/>
      <c r="M37" s="77"/>
      <c r="N37" s="101"/>
      <c r="O37" s="101"/>
      <c r="P37" s="36"/>
      <c r="Q37" s="36"/>
      <c r="R37" s="36"/>
      <c r="S37" s="36"/>
      <c r="T37" s="36"/>
      <c r="V37" s="36"/>
      <c r="W37" s="71"/>
      <c r="X37" s="70"/>
      <c r="Z37" s="71"/>
      <c r="AA37" s="72"/>
    </row>
    <row r="38" spans="3:27" ht="15.75" customHeight="1" thickBot="1">
      <c r="C38" s="60"/>
      <c r="D38" s="60"/>
      <c r="E38" s="60" t="s">
        <v>9</v>
      </c>
      <c r="F38" s="102" t="s">
        <v>2</v>
      </c>
      <c r="G38" s="102"/>
      <c r="H38" s="102"/>
      <c r="I38" s="69"/>
      <c r="J38" s="70"/>
      <c r="K38" s="56">
        <v>0</v>
      </c>
      <c r="L38" s="62"/>
      <c r="M38" s="70">
        <v>0</v>
      </c>
      <c r="N38" s="56"/>
      <c r="O38" s="56"/>
      <c r="P38" s="61"/>
      <c r="Q38" s="61"/>
      <c r="R38" s="61" t="s">
        <v>54</v>
      </c>
      <c r="S38" s="66" t="s">
        <v>128</v>
      </c>
      <c r="T38" s="66"/>
      <c r="U38" s="61"/>
      <c r="V38" s="61"/>
      <c r="W38" s="58"/>
      <c r="X38" s="103">
        <f>X25</f>
        <v>54418605</v>
      </c>
      <c r="Y38" s="61"/>
      <c r="Z38" s="104">
        <f>Z25</f>
        <v>0</v>
      </c>
      <c r="AA38" s="89"/>
    </row>
    <row r="39" spans="3:30" ht="15.75" customHeight="1" thickTop="1">
      <c r="C39" s="73"/>
      <c r="D39" s="43" t="s">
        <v>383</v>
      </c>
      <c r="E39" s="61" t="s">
        <v>26</v>
      </c>
      <c r="F39" s="61" t="s">
        <v>109</v>
      </c>
      <c r="G39" s="61"/>
      <c r="H39" s="61"/>
      <c r="I39" s="64"/>
      <c r="J39" s="70"/>
      <c r="K39" s="70"/>
      <c r="L39" s="61"/>
      <c r="M39" s="70"/>
      <c r="N39" s="70"/>
      <c r="O39" s="70"/>
      <c r="P39" s="36"/>
      <c r="Q39" s="36"/>
      <c r="R39" s="36"/>
      <c r="V39" s="36"/>
      <c r="W39" s="71"/>
      <c r="X39" s="71"/>
      <c r="Z39" s="71"/>
      <c r="AA39" s="72"/>
      <c r="AD39" s="82"/>
    </row>
    <row r="40" spans="3:27" ht="15.75" customHeight="1">
      <c r="C40" s="73" t="s">
        <v>10</v>
      </c>
      <c r="D40" s="73" t="s">
        <v>215</v>
      </c>
      <c r="E40" s="36" t="s">
        <v>4</v>
      </c>
      <c r="F40" s="36" t="s">
        <v>110</v>
      </c>
      <c r="G40" s="105" t="s">
        <v>273</v>
      </c>
      <c r="H40" s="105"/>
      <c r="I40" s="64"/>
      <c r="J40" s="70"/>
      <c r="K40" s="70">
        <v>0</v>
      </c>
      <c r="M40" s="70">
        <v>0</v>
      </c>
      <c r="N40" s="70"/>
      <c r="O40" s="70"/>
      <c r="P40" s="52" t="s">
        <v>387</v>
      </c>
      <c r="Q40" s="52" t="s">
        <v>189</v>
      </c>
      <c r="R40" s="53" t="s">
        <v>0</v>
      </c>
      <c r="S40" s="96"/>
      <c r="T40" s="96"/>
      <c r="V40" s="36"/>
      <c r="W40" s="71"/>
      <c r="X40" s="70"/>
      <c r="Z40" s="71"/>
      <c r="AA40" s="72"/>
    </row>
    <row r="41" spans="3:27" ht="15.75" customHeight="1">
      <c r="C41" s="73" t="s">
        <v>11</v>
      </c>
      <c r="D41" s="73" t="s">
        <v>216</v>
      </c>
      <c r="E41" s="36" t="s">
        <v>27</v>
      </c>
      <c r="F41" s="36" t="s">
        <v>159</v>
      </c>
      <c r="G41" s="105"/>
      <c r="H41" s="105"/>
      <c r="I41" s="64"/>
      <c r="J41" s="70"/>
      <c r="K41" s="70">
        <v>0</v>
      </c>
      <c r="M41" s="70">
        <v>0</v>
      </c>
      <c r="N41" s="70"/>
      <c r="O41" s="70"/>
      <c r="P41" s="36"/>
      <c r="Q41" s="36"/>
      <c r="R41" s="36"/>
      <c r="S41" s="36"/>
      <c r="T41" s="36"/>
      <c r="V41" s="36"/>
      <c r="W41" s="71"/>
      <c r="X41" s="71"/>
      <c r="Z41" s="71"/>
      <c r="AA41" s="72"/>
    </row>
    <row r="42" spans="3:31" ht="15.75" customHeight="1">
      <c r="C42" s="73" t="s">
        <v>13</v>
      </c>
      <c r="D42" s="73" t="s">
        <v>217</v>
      </c>
      <c r="E42" s="36" t="s">
        <v>257</v>
      </c>
      <c r="F42" s="36" t="s">
        <v>111</v>
      </c>
      <c r="G42" s="105"/>
      <c r="H42" s="105"/>
      <c r="I42" s="64"/>
      <c r="J42" s="70"/>
      <c r="K42" s="70">
        <v>1133001</v>
      </c>
      <c r="M42" s="70"/>
      <c r="N42" s="70"/>
      <c r="O42" s="70"/>
      <c r="P42" s="61">
        <v>1</v>
      </c>
      <c r="Q42" s="61" t="s">
        <v>245</v>
      </c>
      <c r="R42" s="61" t="s">
        <v>55</v>
      </c>
      <c r="S42" s="61" t="s">
        <v>129</v>
      </c>
      <c r="T42" s="36" t="s">
        <v>306</v>
      </c>
      <c r="V42" s="71"/>
      <c r="W42" s="71"/>
      <c r="X42" s="71">
        <v>0</v>
      </c>
      <c r="Y42" s="71"/>
      <c r="Z42" s="71">
        <v>0</v>
      </c>
      <c r="AA42" s="72"/>
      <c r="AC42" s="106"/>
      <c r="AD42" s="107"/>
      <c r="AE42" s="106"/>
    </row>
    <row r="43" spans="3:31" ht="15.75" customHeight="1">
      <c r="C43" s="73" t="s">
        <v>21</v>
      </c>
      <c r="D43" s="73" t="s">
        <v>218</v>
      </c>
      <c r="E43" s="36" t="s">
        <v>258</v>
      </c>
      <c r="F43" s="36" t="s">
        <v>112</v>
      </c>
      <c r="G43" s="105"/>
      <c r="H43" s="105"/>
      <c r="I43" s="64"/>
      <c r="J43" s="70"/>
      <c r="K43" s="77">
        <v>3642808</v>
      </c>
      <c r="M43" s="77"/>
      <c r="N43" s="70"/>
      <c r="O43" s="70"/>
      <c r="P43" s="61">
        <v>2</v>
      </c>
      <c r="Q43" s="61" t="s">
        <v>246</v>
      </c>
      <c r="R43" s="61" t="s">
        <v>56</v>
      </c>
      <c r="S43" s="61" t="s">
        <v>130</v>
      </c>
      <c r="T43" s="61"/>
      <c r="U43" s="61"/>
      <c r="V43" s="71"/>
      <c r="W43" s="71"/>
      <c r="X43" s="71">
        <v>0</v>
      </c>
      <c r="Y43" s="71"/>
      <c r="Z43" s="71">
        <v>0</v>
      </c>
      <c r="AA43" s="72"/>
      <c r="AC43" s="106"/>
      <c r="AD43" s="108"/>
      <c r="AE43" s="106"/>
    </row>
    <row r="44" spans="3:31" ht="15.75" customHeight="1">
      <c r="C44" s="60"/>
      <c r="D44" s="60"/>
      <c r="E44" s="60" t="s">
        <v>9</v>
      </c>
      <c r="F44" s="102" t="s">
        <v>2</v>
      </c>
      <c r="G44" s="102"/>
      <c r="H44" s="102"/>
      <c r="I44" s="64">
        <v>8</v>
      </c>
      <c r="J44" s="70"/>
      <c r="K44" s="56">
        <f>K43+K42</f>
        <v>4775809</v>
      </c>
      <c r="L44" s="62"/>
      <c r="M44" s="56"/>
      <c r="N44" s="65"/>
      <c r="O44" s="65"/>
      <c r="P44" s="61">
        <v>3</v>
      </c>
      <c r="Q44" s="61" t="s">
        <v>247</v>
      </c>
      <c r="R44" s="61" t="s">
        <v>57</v>
      </c>
      <c r="S44" s="61" t="s">
        <v>131</v>
      </c>
      <c r="T44" s="61"/>
      <c r="U44" s="61"/>
      <c r="V44" s="71"/>
      <c r="W44" s="71"/>
      <c r="X44" s="71">
        <v>100000</v>
      </c>
      <c r="Y44" s="71"/>
      <c r="Z44" s="71"/>
      <c r="AA44" s="72"/>
      <c r="AC44" s="106"/>
      <c r="AD44" s="108"/>
      <c r="AE44" s="106"/>
    </row>
    <row r="45" spans="3:31" ht="15.75" customHeight="1">
      <c r="C45" s="60">
        <v>3</v>
      </c>
      <c r="D45" s="60" t="s">
        <v>219</v>
      </c>
      <c r="E45" s="61" t="s">
        <v>28</v>
      </c>
      <c r="F45" s="62"/>
      <c r="G45" s="79" t="s">
        <v>274</v>
      </c>
      <c r="H45" s="79"/>
      <c r="I45" s="63"/>
      <c r="J45" s="70"/>
      <c r="K45" s="70"/>
      <c r="L45" s="62"/>
      <c r="M45" s="70"/>
      <c r="N45" s="70"/>
      <c r="O45" s="70"/>
      <c r="P45" s="61">
        <v>4</v>
      </c>
      <c r="Q45" s="61" t="s">
        <v>248</v>
      </c>
      <c r="R45" s="61" t="s">
        <v>58</v>
      </c>
      <c r="S45" s="61" t="s">
        <v>132</v>
      </c>
      <c r="T45" s="79" t="s">
        <v>307</v>
      </c>
      <c r="U45" s="79"/>
      <c r="V45" s="71"/>
      <c r="W45" s="71"/>
      <c r="X45" s="71"/>
      <c r="Y45" s="71"/>
      <c r="Z45" s="71"/>
      <c r="AA45" s="72"/>
      <c r="AC45" s="106"/>
      <c r="AD45" s="108"/>
      <c r="AE45" s="106"/>
    </row>
    <row r="46" spans="3:31" ht="15.75" customHeight="1">
      <c r="C46" s="60">
        <v>4</v>
      </c>
      <c r="D46" s="60" t="s">
        <v>220</v>
      </c>
      <c r="E46" s="61" t="s">
        <v>29</v>
      </c>
      <c r="F46" s="62"/>
      <c r="G46" s="62"/>
      <c r="H46" s="62"/>
      <c r="I46" s="63"/>
      <c r="J46" s="70"/>
      <c r="K46" s="70"/>
      <c r="L46" s="62"/>
      <c r="M46" s="70"/>
      <c r="N46" s="70"/>
      <c r="O46" s="70"/>
      <c r="P46" s="61">
        <v>5</v>
      </c>
      <c r="Q46" s="61" t="s">
        <v>249</v>
      </c>
      <c r="R46" s="61" t="s">
        <v>59</v>
      </c>
      <c r="S46" s="61" t="s">
        <v>137</v>
      </c>
      <c r="T46" s="36" t="s">
        <v>308</v>
      </c>
      <c r="V46" s="71"/>
      <c r="W46" s="71"/>
      <c r="X46" s="70">
        <v>0</v>
      </c>
      <c r="Y46" s="71"/>
      <c r="Z46" s="71">
        <v>0</v>
      </c>
      <c r="AA46" s="72"/>
      <c r="AC46" s="106"/>
      <c r="AD46" s="106"/>
      <c r="AE46" s="106"/>
    </row>
    <row r="47" spans="3:31" ht="15.75" customHeight="1">
      <c r="C47" s="73" t="s">
        <v>10</v>
      </c>
      <c r="D47" s="73" t="s">
        <v>221</v>
      </c>
      <c r="E47" s="36" t="s">
        <v>30</v>
      </c>
      <c r="F47" s="36" t="s">
        <v>156</v>
      </c>
      <c r="G47" s="79" t="s">
        <v>275</v>
      </c>
      <c r="H47" s="79"/>
      <c r="I47" s="63"/>
      <c r="J47" s="56"/>
      <c r="K47" s="56">
        <v>0</v>
      </c>
      <c r="L47" s="62"/>
      <c r="M47" s="56">
        <v>0</v>
      </c>
      <c r="N47" s="65"/>
      <c r="O47" s="65"/>
      <c r="P47" s="61">
        <v>6</v>
      </c>
      <c r="Q47" s="61" t="s">
        <v>250</v>
      </c>
      <c r="R47" s="61" t="s">
        <v>60</v>
      </c>
      <c r="S47" s="61" t="s">
        <v>133</v>
      </c>
      <c r="T47" s="61"/>
      <c r="U47" s="61"/>
      <c r="V47" s="71"/>
      <c r="W47" s="71"/>
      <c r="X47" s="70">
        <v>0</v>
      </c>
      <c r="Y47" s="71"/>
      <c r="Z47" s="71">
        <v>0</v>
      </c>
      <c r="AA47" s="72"/>
      <c r="AC47" s="106"/>
      <c r="AD47" s="106"/>
      <c r="AE47" s="106"/>
    </row>
    <row r="48" spans="3:31" ht="15.75" customHeight="1">
      <c r="C48" s="73" t="s">
        <v>11</v>
      </c>
      <c r="D48" s="73" t="s">
        <v>222</v>
      </c>
      <c r="E48" s="36" t="s">
        <v>31</v>
      </c>
      <c r="F48" s="62"/>
      <c r="G48" s="62"/>
      <c r="H48" s="62"/>
      <c r="I48" s="63"/>
      <c r="J48" s="70"/>
      <c r="K48" s="70">
        <v>0</v>
      </c>
      <c r="L48" s="62"/>
      <c r="M48" s="70">
        <v>0</v>
      </c>
      <c r="N48" s="70"/>
      <c r="O48" s="70"/>
      <c r="P48" s="61">
        <v>7</v>
      </c>
      <c r="Q48" s="61" t="s">
        <v>251</v>
      </c>
      <c r="R48" s="61" t="s">
        <v>61</v>
      </c>
      <c r="S48" s="61" t="s">
        <v>134</v>
      </c>
      <c r="T48" s="61"/>
      <c r="U48" s="61"/>
      <c r="V48" s="71"/>
      <c r="W48" s="71"/>
      <c r="X48" s="70"/>
      <c r="Y48" s="71"/>
      <c r="Z48" s="71">
        <v>0</v>
      </c>
      <c r="AA48" s="94"/>
      <c r="AC48" s="106"/>
      <c r="AD48" s="106"/>
      <c r="AE48" s="106"/>
    </row>
    <row r="49" spans="3:31" ht="15.75" customHeight="1">
      <c r="C49" s="73" t="s">
        <v>13</v>
      </c>
      <c r="D49" s="73" t="s">
        <v>223</v>
      </c>
      <c r="E49" s="36" t="s">
        <v>261</v>
      </c>
      <c r="F49" s="62"/>
      <c r="G49" s="62"/>
      <c r="H49" s="62"/>
      <c r="I49" s="63"/>
      <c r="J49" s="70"/>
      <c r="K49" s="77">
        <v>0</v>
      </c>
      <c r="L49" s="62"/>
      <c r="M49" s="77">
        <v>0</v>
      </c>
      <c r="N49" s="70"/>
      <c r="O49" s="70"/>
      <c r="P49" s="61">
        <v>8</v>
      </c>
      <c r="Q49" s="61" t="s">
        <v>252</v>
      </c>
      <c r="R49" s="61" t="s">
        <v>62</v>
      </c>
      <c r="S49" s="61" t="s">
        <v>135</v>
      </c>
      <c r="T49" s="61"/>
      <c r="U49" s="61"/>
      <c r="V49" s="71"/>
      <c r="W49" s="71"/>
      <c r="X49" s="70">
        <v>0</v>
      </c>
      <c r="Y49" s="71"/>
      <c r="Z49" s="71">
        <v>0</v>
      </c>
      <c r="AA49" s="72"/>
      <c r="AC49" s="106"/>
      <c r="AD49" s="106"/>
      <c r="AE49" s="106"/>
    </row>
    <row r="50" spans="3:31" ht="15.75" customHeight="1">
      <c r="C50" s="73"/>
      <c r="D50" s="73"/>
      <c r="E50" s="60" t="s">
        <v>9</v>
      </c>
      <c r="F50" s="102" t="s">
        <v>2</v>
      </c>
      <c r="G50" s="102"/>
      <c r="H50" s="102"/>
      <c r="I50" s="63"/>
      <c r="J50" s="70"/>
      <c r="K50" s="56">
        <v>0</v>
      </c>
      <c r="L50" s="62"/>
      <c r="M50" s="56">
        <v>0</v>
      </c>
      <c r="N50" s="70"/>
      <c r="O50" s="70"/>
      <c r="P50" s="61">
        <v>9</v>
      </c>
      <c r="Q50" s="61" t="s">
        <v>253</v>
      </c>
      <c r="R50" s="61" t="s">
        <v>63</v>
      </c>
      <c r="S50" s="61" t="s">
        <v>378</v>
      </c>
      <c r="T50" s="79" t="s">
        <v>309</v>
      </c>
      <c r="U50" s="79"/>
      <c r="V50" s="76"/>
      <c r="W50" s="71"/>
      <c r="X50" s="70">
        <f>-4574067</f>
        <v>-4574067</v>
      </c>
      <c r="Y50" s="71"/>
      <c r="Z50" s="71">
        <v>0</v>
      </c>
      <c r="AA50" s="72"/>
      <c r="AC50" s="106"/>
      <c r="AD50" s="106"/>
      <c r="AE50" s="106"/>
    </row>
    <row r="51" spans="3:31" ht="15.75" customHeight="1">
      <c r="C51" s="73">
        <v>5</v>
      </c>
      <c r="D51" s="73" t="s">
        <v>224</v>
      </c>
      <c r="E51" s="109" t="s">
        <v>32</v>
      </c>
      <c r="F51" s="102"/>
      <c r="G51" s="102"/>
      <c r="H51" s="102"/>
      <c r="I51" s="63"/>
      <c r="J51" s="70"/>
      <c r="K51" s="70">
        <v>0</v>
      </c>
      <c r="L51" s="62"/>
      <c r="M51" s="70">
        <v>0</v>
      </c>
      <c r="N51" s="70"/>
      <c r="O51" s="70"/>
      <c r="P51" s="61">
        <v>10</v>
      </c>
      <c r="Q51" s="61" t="s">
        <v>254</v>
      </c>
      <c r="R51" s="61" t="s">
        <v>64</v>
      </c>
      <c r="S51" s="61" t="s">
        <v>136</v>
      </c>
      <c r="T51" s="79" t="s">
        <v>310</v>
      </c>
      <c r="U51" s="79"/>
      <c r="V51" s="76"/>
      <c r="W51" s="71"/>
      <c r="X51" s="70"/>
      <c r="Y51" s="71"/>
      <c r="Z51" s="71"/>
      <c r="AA51" s="72"/>
      <c r="AC51" s="106"/>
      <c r="AD51" s="106"/>
      <c r="AE51" s="106"/>
    </row>
    <row r="52" spans="3:31" ht="15.75" customHeight="1">
      <c r="C52" s="60">
        <v>6</v>
      </c>
      <c r="D52" s="60" t="s">
        <v>225</v>
      </c>
      <c r="E52" s="61" t="s">
        <v>157</v>
      </c>
      <c r="F52" s="62"/>
      <c r="G52" s="62"/>
      <c r="H52" s="62"/>
      <c r="I52" s="63"/>
      <c r="J52" s="70"/>
      <c r="K52" s="70">
        <v>0</v>
      </c>
      <c r="L52" s="62"/>
      <c r="M52" s="70">
        <v>0</v>
      </c>
      <c r="N52" s="70"/>
      <c r="O52" s="70"/>
      <c r="P52" s="61"/>
      <c r="Q52" s="61"/>
      <c r="R52" s="60" t="s">
        <v>65</v>
      </c>
      <c r="S52" s="36"/>
      <c r="T52" s="36"/>
      <c r="V52" s="76">
        <v>12</v>
      </c>
      <c r="W52" s="58"/>
      <c r="X52" s="92">
        <f>SUM(X42:X51)</f>
        <v>-4474067</v>
      </c>
      <c r="Z52" s="93">
        <f>SUM(Z42:Z51)</f>
        <v>0</v>
      </c>
      <c r="AA52" s="110"/>
      <c r="AC52" s="106"/>
      <c r="AD52" s="106"/>
      <c r="AE52" s="106"/>
    </row>
    <row r="53" spans="3:31" ht="15.75" customHeight="1">
      <c r="C53" s="61"/>
      <c r="D53" s="61"/>
      <c r="E53" s="60" t="s">
        <v>33</v>
      </c>
      <c r="F53" s="61"/>
      <c r="G53" s="61"/>
      <c r="H53" s="61"/>
      <c r="J53" s="56"/>
      <c r="K53" s="99">
        <f>K44</f>
        <v>4775809</v>
      </c>
      <c r="L53" s="99">
        <f>L44</f>
        <v>0</v>
      </c>
      <c r="M53" s="99">
        <f>M44</f>
        <v>0</v>
      </c>
      <c r="N53" s="56"/>
      <c r="O53" s="56"/>
      <c r="V53" s="76"/>
      <c r="W53" s="71"/>
      <c r="X53" s="70"/>
      <c r="Z53" s="71"/>
      <c r="AA53" s="72"/>
      <c r="AC53" s="106"/>
      <c r="AD53" s="106"/>
      <c r="AE53" s="106"/>
    </row>
    <row r="54" spans="6:31" ht="15.75" customHeight="1">
      <c r="F54" s="62"/>
      <c r="G54" s="62"/>
      <c r="H54" s="62"/>
      <c r="I54" s="63"/>
      <c r="J54" s="70"/>
      <c r="K54" s="70"/>
      <c r="L54" s="62"/>
      <c r="M54" s="70"/>
      <c r="N54" s="70"/>
      <c r="O54" s="70"/>
      <c r="W54" s="71"/>
      <c r="X54" s="70"/>
      <c r="Z54" s="71"/>
      <c r="AA54" s="111"/>
      <c r="AC54" s="106"/>
      <c r="AD54" s="106"/>
      <c r="AE54" s="106"/>
    </row>
    <row r="55" spans="3:26" ht="15.75" customHeight="1" thickBot="1">
      <c r="C55" s="112"/>
      <c r="D55" s="112"/>
      <c r="E55" s="112" t="s">
        <v>67</v>
      </c>
      <c r="F55" s="61" t="s">
        <v>158</v>
      </c>
      <c r="G55" s="61"/>
      <c r="H55" s="61"/>
      <c r="J55" s="56"/>
      <c r="K55" s="103">
        <f>K53+K30</f>
        <v>49944538</v>
      </c>
      <c r="L55" s="103">
        <f>L53+L30</f>
        <v>0</v>
      </c>
      <c r="M55" s="103">
        <f>M53+M30</f>
        <v>0</v>
      </c>
      <c r="N55" s="56"/>
      <c r="O55" s="56"/>
      <c r="P55" s="113"/>
      <c r="Q55" s="113"/>
      <c r="R55" s="114" t="s">
        <v>66</v>
      </c>
      <c r="S55" s="66"/>
      <c r="T55" s="66"/>
      <c r="U55" s="61"/>
      <c r="V55" s="66"/>
      <c r="W55" s="58"/>
      <c r="X55" s="103">
        <f>X52+X38</f>
        <v>49944538</v>
      </c>
      <c r="Y55" s="61"/>
      <c r="Z55" s="104">
        <f>Z52+Z38</f>
        <v>0</v>
      </c>
    </row>
    <row r="56" ht="13.5" thickTop="1">
      <c r="K56" s="115"/>
    </row>
    <row r="57" spans="11:24" ht="12.75">
      <c r="K57" s="115"/>
      <c r="X57" s="115"/>
    </row>
    <row r="58" ht="12.75">
      <c r="X58" s="115">
        <f>X55-K55</f>
        <v>0</v>
      </c>
    </row>
    <row r="59" spans="5:26" ht="13.5" thickBot="1">
      <c r="E59" s="116" t="s">
        <v>391</v>
      </c>
      <c r="F59" s="117"/>
      <c r="G59" s="118"/>
      <c r="J59" s="118"/>
      <c r="K59" s="118"/>
      <c r="L59" s="118"/>
      <c r="M59" s="118"/>
      <c r="R59" s="116" t="s">
        <v>391</v>
      </c>
      <c r="S59" s="117"/>
      <c r="T59" s="118"/>
      <c r="Y59" s="118"/>
      <c r="Z59" s="118"/>
    </row>
    <row r="60" spans="5:26" ht="12.75">
      <c r="E60" s="116"/>
      <c r="F60" s="117"/>
      <c r="G60" s="119"/>
      <c r="J60" s="119"/>
      <c r="M60" s="119"/>
      <c r="R60" s="116"/>
      <c r="S60" s="117"/>
      <c r="T60" s="119"/>
      <c r="Y60" s="119"/>
      <c r="Z60" s="119"/>
    </row>
    <row r="61" spans="5:26" ht="12.75">
      <c r="E61" s="116"/>
      <c r="F61" s="117"/>
      <c r="G61" s="119"/>
      <c r="J61" s="119"/>
      <c r="M61" s="119"/>
      <c r="R61" s="116"/>
      <c r="S61" s="117"/>
      <c r="T61" s="119"/>
      <c r="X61" s="115"/>
      <c r="Y61" s="119"/>
      <c r="Z61" s="119"/>
    </row>
    <row r="62" spans="5:26" ht="12.75">
      <c r="E62" s="116"/>
      <c r="F62" s="117"/>
      <c r="G62" s="119"/>
      <c r="J62" s="119"/>
      <c r="M62" s="119"/>
      <c r="R62" s="116"/>
      <c r="S62" s="117"/>
      <c r="T62" s="119"/>
      <c r="Y62" s="119"/>
      <c r="Z62" s="119"/>
    </row>
    <row r="63" spans="5:26" ht="13.5" thickBot="1">
      <c r="E63" s="116" t="s">
        <v>392</v>
      </c>
      <c r="F63" s="117"/>
      <c r="G63" s="118"/>
      <c r="J63" s="118"/>
      <c r="M63" s="118"/>
      <c r="R63" s="116" t="s">
        <v>392</v>
      </c>
      <c r="S63" s="117"/>
      <c r="T63" s="118"/>
      <c r="Y63" s="118"/>
      <c r="Z63" s="118"/>
    </row>
    <row r="66" ht="12.75">
      <c r="X66" s="115"/>
    </row>
  </sheetData>
  <sheetProtection/>
  <mergeCells count="1">
    <mergeCell ref="AA3:AA4"/>
  </mergeCells>
  <printOptions/>
  <pageMargins left="0.6" right="0.51" top="0.51" bottom="0.49" header="0.51" footer="0.5"/>
  <pageSetup horizontalDpi="300" verticalDpi="3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N43"/>
  <sheetViews>
    <sheetView showGridLines="0" defaultGridColor="0" zoomScale="90" zoomScaleNormal="90" zoomScalePageLayoutView="0" colorId="18" workbookViewId="0" topLeftCell="A19">
      <selection activeCell="H36" sqref="H36"/>
    </sheetView>
  </sheetViews>
  <sheetFormatPr defaultColWidth="9.140625" defaultRowHeight="12.75"/>
  <cols>
    <col min="1" max="1" width="1.28515625" style="124" customWidth="1"/>
    <col min="2" max="2" width="5.7109375" style="173" customWidth="1"/>
    <col min="3" max="3" width="3.140625" style="123" customWidth="1"/>
    <col min="4" max="4" width="50.7109375" style="124" customWidth="1"/>
    <col min="5" max="5" width="2.7109375" style="124" customWidth="1"/>
    <col min="6" max="6" width="7.28125" style="124" customWidth="1"/>
    <col min="7" max="7" width="2.7109375" style="124" customWidth="1"/>
    <col min="8" max="8" width="17.7109375" style="124" bestFit="1" customWidth="1"/>
    <col min="9" max="9" width="2.7109375" style="124" customWidth="1"/>
    <col min="10" max="10" width="19.140625" style="124" bestFit="1" customWidth="1"/>
    <col min="11" max="11" width="4.140625" style="123" customWidth="1"/>
    <col min="12" max="12" width="14.8515625" style="124" bestFit="1" customWidth="1"/>
    <col min="13" max="13" width="38.140625" style="124" bestFit="1" customWidth="1"/>
    <col min="14" max="14" width="35.00390625" style="124" hidden="1" customWidth="1"/>
    <col min="15" max="15" width="17.8515625" style="124" bestFit="1" customWidth="1"/>
    <col min="16" max="16" width="18.57421875" style="124" bestFit="1" customWidth="1"/>
    <col min="17" max="17" width="2.28125" style="124" customWidth="1"/>
    <col min="18" max="18" width="9.140625" style="124" customWidth="1"/>
    <col min="19" max="19" width="10.28125" style="124" bestFit="1" customWidth="1"/>
    <col min="20" max="16384" width="9.140625" style="124" customWidth="1"/>
  </cols>
  <sheetData>
    <row r="1" spans="2:10" ht="10.5" customHeight="1">
      <c r="B1" s="120"/>
      <c r="C1" s="121"/>
      <c r="D1" s="122"/>
      <c r="E1" s="122"/>
      <c r="F1" s="122"/>
      <c r="G1" s="122"/>
      <c r="H1" s="122"/>
      <c r="I1" s="122"/>
      <c r="J1" s="122"/>
    </row>
    <row r="2" spans="2:11" ht="24.75" customHeight="1">
      <c r="B2" s="125" t="s">
        <v>384</v>
      </c>
      <c r="C2" s="125"/>
      <c r="D2" s="125" t="s">
        <v>3</v>
      </c>
      <c r="E2" s="125"/>
      <c r="F2" s="126" t="s">
        <v>155</v>
      </c>
      <c r="G2" s="127"/>
      <c r="H2" s="128" t="s">
        <v>390</v>
      </c>
      <c r="I2" s="128"/>
      <c r="J2" s="128"/>
      <c r="K2" s="129"/>
    </row>
    <row r="3" spans="2:14" ht="15">
      <c r="B3" s="125"/>
      <c r="C3" s="125"/>
      <c r="D3" s="130"/>
      <c r="E3" s="125"/>
      <c r="F3" s="131"/>
      <c r="G3" s="132"/>
      <c r="H3" s="133" t="s">
        <v>399</v>
      </c>
      <c r="I3" s="125"/>
      <c r="J3" s="134" t="s">
        <v>393</v>
      </c>
      <c r="K3" s="124"/>
      <c r="N3" s="135"/>
    </row>
    <row r="4" spans="2:14" ht="14.25" customHeight="1">
      <c r="B4" s="136"/>
      <c r="C4" s="125"/>
      <c r="D4" s="125"/>
      <c r="E4" s="125"/>
      <c r="F4" s="126"/>
      <c r="G4" s="132"/>
      <c r="H4" s="137"/>
      <c r="I4" s="125"/>
      <c r="J4" s="132"/>
      <c r="K4" s="124"/>
      <c r="N4" s="135"/>
    </row>
    <row r="5" spans="2:14" ht="18.75" customHeight="1">
      <c r="B5" s="138">
        <v>1</v>
      </c>
      <c r="C5" s="139"/>
      <c r="D5" s="140" t="s">
        <v>68</v>
      </c>
      <c r="E5" s="140"/>
      <c r="F5" s="141">
        <v>13</v>
      </c>
      <c r="G5" s="142"/>
      <c r="H5" s="143">
        <v>159665795</v>
      </c>
      <c r="I5" s="140"/>
      <c r="J5" s="143"/>
      <c r="K5" s="124"/>
      <c r="N5" s="135"/>
    </row>
    <row r="6" spans="2:14" ht="18.75" customHeight="1">
      <c r="B6" s="138">
        <v>2</v>
      </c>
      <c r="C6" s="139"/>
      <c r="D6" s="144" t="s">
        <v>69</v>
      </c>
      <c r="E6" s="144"/>
      <c r="F6" s="141"/>
      <c r="G6" s="142"/>
      <c r="H6" s="143">
        <v>0</v>
      </c>
      <c r="I6" s="140"/>
      <c r="J6" s="142"/>
      <c r="K6" s="124"/>
      <c r="L6" s="142"/>
      <c r="N6" s="135"/>
    </row>
    <row r="7" spans="2:14" ht="15">
      <c r="B7" s="138">
        <v>3</v>
      </c>
      <c r="C7" s="139"/>
      <c r="D7" s="144" t="s">
        <v>314</v>
      </c>
      <c r="E7" s="144"/>
      <c r="F7" s="141"/>
      <c r="G7" s="142"/>
      <c r="H7" s="143"/>
      <c r="I7" s="145"/>
      <c r="J7" s="142">
        <v>0</v>
      </c>
      <c r="K7" s="124"/>
      <c r="N7" s="135"/>
    </row>
    <row r="8" spans="2:14" ht="15">
      <c r="B8" s="138">
        <v>4</v>
      </c>
      <c r="C8" s="139"/>
      <c r="D8" s="144" t="s">
        <v>70</v>
      </c>
      <c r="E8" s="144"/>
      <c r="F8" s="141"/>
      <c r="G8" s="142"/>
      <c r="H8" s="142">
        <v>0</v>
      </c>
      <c r="I8" s="146"/>
      <c r="J8" s="142">
        <v>0</v>
      </c>
      <c r="K8" s="124"/>
      <c r="N8" s="135"/>
    </row>
    <row r="9" spans="2:14" ht="15">
      <c r="B9" s="138"/>
      <c r="C9" s="139"/>
      <c r="D9" s="144" t="s">
        <v>408</v>
      </c>
      <c r="E9" s="144"/>
      <c r="F9" s="141"/>
      <c r="G9" s="142"/>
      <c r="H9" s="142">
        <f>H5+H7+H6</f>
        <v>159665795</v>
      </c>
      <c r="I9" s="146"/>
      <c r="J9" s="142"/>
      <c r="K9" s="124"/>
      <c r="N9" s="135"/>
    </row>
    <row r="10" spans="2:14" ht="15">
      <c r="B10" s="138">
        <v>5</v>
      </c>
      <c r="C10" s="139"/>
      <c r="D10" s="144" t="s">
        <v>71</v>
      </c>
      <c r="E10" s="144"/>
      <c r="F10" s="141">
        <v>14</v>
      </c>
      <c r="G10" s="142"/>
      <c r="H10" s="142">
        <v>-149600986</v>
      </c>
      <c r="I10" s="146"/>
      <c r="J10" s="142"/>
      <c r="K10" s="124"/>
      <c r="L10" s="142"/>
      <c r="N10" s="135"/>
    </row>
    <row r="11" spans="2:14" ht="15">
      <c r="B11" s="138">
        <v>6</v>
      </c>
      <c r="C11" s="139"/>
      <c r="D11" s="144" t="s">
        <v>72</v>
      </c>
      <c r="E11" s="144"/>
      <c r="F11" s="141"/>
      <c r="G11" s="142"/>
      <c r="H11" s="142">
        <f>-10460950</f>
        <v>-10460950</v>
      </c>
      <c r="I11" s="146"/>
      <c r="J11" s="142"/>
      <c r="K11" s="124"/>
      <c r="L11" s="142"/>
      <c r="N11" s="135"/>
    </row>
    <row r="12" spans="2:14" ht="15">
      <c r="B12" s="138">
        <v>7</v>
      </c>
      <c r="C12" s="139"/>
      <c r="D12" s="140" t="s">
        <v>73</v>
      </c>
      <c r="E12" s="140"/>
      <c r="F12" s="141"/>
      <c r="G12" s="142"/>
      <c r="H12" s="142">
        <f>H13+H14+H15</f>
        <v>-3218791</v>
      </c>
      <c r="I12" s="147"/>
      <c r="J12" s="142"/>
      <c r="K12" s="124"/>
      <c r="N12" s="135"/>
    </row>
    <row r="13" spans="2:14" ht="15">
      <c r="B13" s="138" t="s">
        <v>10</v>
      </c>
      <c r="C13" s="138"/>
      <c r="D13" s="148" t="s">
        <v>190</v>
      </c>
      <c r="E13" s="148"/>
      <c r="F13" s="141"/>
      <c r="G13" s="143"/>
      <c r="H13" s="143">
        <v>-2758178</v>
      </c>
      <c r="I13" s="146"/>
      <c r="J13" s="143"/>
      <c r="K13" s="124"/>
      <c r="N13" s="135"/>
    </row>
    <row r="14" spans="2:14" ht="15">
      <c r="B14" s="138" t="s">
        <v>11</v>
      </c>
      <c r="C14" s="138"/>
      <c r="D14" s="148" t="s">
        <v>191</v>
      </c>
      <c r="E14" s="148"/>
      <c r="F14" s="149"/>
      <c r="G14" s="143"/>
      <c r="H14" s="143">
        <v>-460613</v>
      </c>
      <c r="I14" s="150"/>
      <c r="J14" s="143"/>
      <c r="K14" s="124"/>
      <c r="N14" s="135"/>
    </row>
    <row r="15" spans="2:14" ht="15">
      <c r="B15" s="138" t="s">
        <v>13</v>
      </c>
      <c r="C15" s="138"/>
      <c r="D15" s="151" t="s">
        <v>313</v>
      </c>
      <c r="E15" s="145"/>
      <c r="F15" s="141"/>
      <c r="G15" s="143"/>
      <c r="H15" s="143">
        <v>0</v>
      </c>
      <c r="I15" s="146"/>
      <c r="J15" s="143">
        <v>0</v>
      </c>
      <c r="K15" s="124"/>
      <c r="N15" s="135"/>
    </row>
    <row r="16" spans="2:14" ht="15">
      <c r="B16" s="138">
        <v>8</v>
      </c>
      <c r="C16" s="139"/>
      <c r="D16" s="144" t="s">
        <v>192</v>
      </c>
      <c r="E16" s="144"/>
      <c r="F16" s="141"/>
      <c r="G16" s="142"/>
      <c r="H16" s="142">
        <v>-558840</v>
      </c>
      <c r="I16" s="146"/>
      <c r="J16" s="142">
        <v>0</v>
      </c>
      <c r="K16" s="124"/>
      <c r="N16" s="135"/>
    </row>
    <row r="17" spans="2:14" ht="15">
      <c r="B17" s="138"/>
      <c r="C17" s="139"/>
      <c r="D17" s="144"/>
      <c r="E17" s="144"/>
      <c r="F17" s="141"/>
      <c r="G17" s="142"/>
      <c r="H17" s="152"/>
      <c r="I17" s="146"/>
      <c r="J17" s="152"/>
      <c r="K17" s="124"/>
      <c r="N17" s="135"/>
    </row>
    <row r="18" spans="2:14" ht="15">
      <c r="B18" s="138">
        <v>9</v>
      </c>
      <c r="C18" s="139"/>
      <c r="D18" s="144" t="s">
        <v>88</v>
      </c>
      <c r="E18" s="144"/>
      <c r="F18" s="141"/>
      <c r="G18" s="142"/>
      <c r="H18" s="142">
        <f>H12+H11+H10+H16</f>
        <v>-163839567</v>
      </c>
      <c r="I18" s="146"/>
      <c r="J18" s="142">
        <f>J12+J11+J10</f>
        <v>0</v>
      </c>
      <c r="K18" s="124"/>
      <c r="N18" s="135"/>
    </row>
    <row r="19" spans="2:14" ht="15">
      <c r="B19" s="138"/>
      <c r="C19" s="139"/>
      <c r="D19" s="144"/>
      <c r="E19" s="144"/>
      <c r="F19" s="141"/>
      <c r="G19" s="142"/>
      <c r="H19" s="142"/>
      <c r="I19" s="146"/>
      <c r="J19" s="142"/>
      <c r="K19" s="124"/>
      <c r="N19" s="135"/>
    </row>
    <row r="20" spans="2:14" ht="15">
      <c r="B20" s="138">
        <v>10</v>
      </c>
      <c r="C20" s="139"/>
      <c r="D20" s="145" t="s">
        <v>78</v>
      </c>
      <c r="E20" s="145"/>
      <c r="F20" s="141"/>
      <c r="G20" s="143"/>
      <c r="H20" s="143">
        <v>0</v>
      </c>
      <c r="I20" s="146"/>
      <c r="J20" s="143">
        <v>0</v>
      </c>
      <c r="K20" s="124"/>
      <c r="N20" s="135"/>
    </row>
    <row r="21" spans="2:14" ht="15">
      <c r="B21" s="138">
        <v>11</v>
      </c>
      <c r="C21" s="139"/>
      <c r="D21" s="145" t="s">
        <v>79</v>
      </c>
      <c r="E21" s="145"/>
      <c r="F21" s="141"/>
      <c r="G21" s="143"/>
      <c r="H21" s="153">
        <v>0</v>
      </c>
      <c r="I21" s="146"/>
      <c r="J21" s="154">
        <v>0</v>
      </c>
      <c r="K21" s="124"/>
      <c r="N21" s="135"/>
    </row>
    <row r="22" spans="2:14" ht="15">
      <c r="B22" s="138">
        <v>12</v>
      </c>
      <c r="C22" s="139"/>
      <c r="D22" s="144" t="s">
        <v>80</v>
      </c>
      <c r="E22" s="144"/>
      <c r="F22" s="141">
        <v>15</v>
      </c>
      <c r="G22" s="142"/>
      <c r="H22" s="142">
        <f>SUM(H23:H26)</f>
        <v>-400295</v>
      </c>
      <c r="I22" s="146"/>
      <c r="J22" s="142">
        <v>0</v>
      </c>
      <c r="K22" s="124"/>
      <c r="N22" s="135"/>
    </row>
    <row r="23" spans="2:14" ht="15">
      <c r="B23" s="138" t="s">
        <v>74</v>
      </c>
      <c r="C23" s="139"/>
      <c r="D23" s="145" t="s">
        <v>87</v>
      </c>
      <c r="E23" s="145"/>
      <c r="F23" s="141"/>
      <c r="G23" s="143"/>
      <c r="H23" s="143">
        <v>0</v>
      </c>
      <c r="I23" s="146"/>
      <c r="J23" s="143">
        <v>0</v>
      </c>
      <c r="K23" s="124"/>
      <c r="N23" s="135"/>
    </row>
    <row r="24" spans="2:14" ht="15">
      <c r="B24" s="138" t="s">
        <v>75</v>
      </c>
      <c r="C24" s="139"/>
      <c r="D24" s="145" t="s">
        <v>81</v>
      </c>
      <c r="E24" s="145"/>
      <c r="F24" s="141"/>
      <c r="G24" s="143"/>
      <c r="H24" s="155">
        <v>677</v>
      </c>
      <c r="I24" s="146"/>
      <c r="J24" s="143"/>
      <c r="K24" s="124"/>
      <c r="N24" s="135"/>
    </row>
    <row r="25" spans="2:14" ht="15">
      <c r="B25" s="138" t="s">
        <v>76</v>
      </c>
      <c r="C25" s="139"/>
      <c r="D25" s="145" t="s">
        <v>82</v>
      </c>
      <c r="E25" s="145"/>
      <c r="F25" s="141"/>
      <c r="G25" s="143"/>
      <c r="H25" s="155">
        <v>-400972</v>
      </c>
      <c r="I25" s="146"/>
      <c r="J25" s="143"/>
      <c r="K25" s="124"/>
      <c r="N25" s="135"/>
    </row>
    <row r="26" spans="2:14" ht="17.25" customHeight="1">
      <c r="B26" s="138" t="s">
        <v>77</v>
      </c>
      <c r="C26" s="139"/>
      <c r="D26" s="145" t="s">
        <v>83</v>
      </c>
      <c r="E26" s="145"/>
      <c r="F26" s="141"/>
      <c r="G26" s="143"/>
      <c r="H26" s="156"/>
      <c r="I26" s="146"/>
      <c r="J26" s="154">
        <v>0</v>
      </c>
      <c r="K26" s="124"/>
      <c r="N26" s="135"/>
    </row>
    <row r="27" spans="2:14" ht="15">
      <c r="B27" s="138"/>
      <c r="C27" s="139"/>
      <c r="D27" s="157" t="s">
        <v>405</v>
      </c>
      <c r="E27" s="157"/>
      <c r="F27" s="141"/>
      <c r="G27" s="143"/>
      <c r="H27" s="152">
        <f>H23+H24+H25+H26</f>
        <v>-400295</v>
      </c>
      <c r="I27" s="146"/>
      <c r="J27" s="152">
        <f>J23+J24+J25+J26</f>
        <v>0</v>
      </c>
      <c r="K27" s="124"/>
      <c r="N27" s="135"/>
    </row>
    <row r="28" spans="2:14" ht="18" customHeight="1">
      <c r="B28" s="138">
        <v>13</v>
      </c>
      <c r="C28" s="139"/>
      <c r="D28" s="144" t="s">
        <v>84</v>
      </c>
      <c r="E28" s="144"/>
      <c r="F28" s="141"/>
      <c r="G28" s="142"/>
      <c r="H28" s="142">
        <f>H9+H18+H27</f>
        <v>-4574067</v>
      </c>
      <c r="I28" s="146"/>
      <c r="J28" s="142">
        <f>J5+J18+J27</f>
        <v>0</v>
      </c>
      <c r="K28" s="142"/>
      <c r="N28" s="135"/>
    </row>
    <row r="29" spans="2:14" ht="15">
      <c r="B29" s="138"/>
      <c r="C29" s="139"/>
      <c r="D29" s="144"/>
      <c r="E29" s="144"/>
      <c r="F29" s="141"/>
      <c r="G29" s="142"/>
      <c r="H29" s="142"/>
      <c r="I29" s="146"/>
      <c r="J29" s="142"/>
      <c r="K29" s="124"/>
      <c r="N29" s="135"/>
    </row>
    <row r="30" spans="2:14" ht="18.75" customHeight="1">
      <c r="B30" s="138">
        <v>14</v>
      </c>
      <c r="C30" s="139"/>
      <c r="D30" s="145" t="s">
        <v>85</v>
      </c>
      <c r="E30" s="145"/>
      <c r="F30" s="158">
        <v>16</v>
      </c>
      <c r="G30" s="143"/>
      <c r="H30" s="143">
        <v>0</v>
      </c>
      <c r="I30" s="146"/>
      <c r="J30" s="143"/>
      <c r="K30" s="124"/>
      <c r="N30" s="135"/>
    </row>
    <row r="31" spans="2:14" ht="17.25" customHeight="1">
      <c r="B31" s="138"/>
      <c r="C31" s="139"/>
      <c r="D31" s="145"/>
      <c r="E31" s="145"/>
      <c r="F31" s="141"/>
      <c r="G31" s="143"/>
      <c r="H31" s="143"/>
      <c r="I31" s="146"/>
      <c r="J31" s="143"/>
      <c r="K31" s="124"/>
      <c r="N31" s="135"/>
    </row>
    <row r="32" spans="2:14" ht="21.75" customHeight="1" thickBot="1">
      <c r="B32" s="138">
        <v>15</v>
      </c>
      <c r="C32" s="139"/>
      <c r="D32" s="144" t="s">
        <v>86</v>
      </c>
      <c r="E32" s="144"/>
      <c r="F32" s="141"/>
      <c r="G32" s="142"/>
      <c r="H32" s="159">
        <f>H28-H30</f>
        <v>-4574067</v>
      </c>
      <c r="I32" s="146"/>
      <c r="J32" s="159">
        <f>J28-J30</f>
        <v>0</v>
      </c>
      <c r="K32" s="124"/>
      <c r="N32" s="135"/>
    </row>
    <row r="33" spans="2:14" ht="15.75" thickTop="1">
      <c r="B33" s="160"/>
      <c r="C33" s="139"/>
      <c r="D33" s="145" t="s">
        <v>409</v>
      </c>
      <c r="E33" s="145"/>
      <c r="F33" s="141"/>
      <c r="G33" s="143"/>
      <c r="H33" s="161">
        <v>1650529</v>
      </c>
      <c r="I33" s="146"/>
      <c r="J33" s="143"/>
      <c r="K33" s="124"/>
      <c r="N33" s="135"/>
    </row>
    <row r="34" spans="2:14" ht="15">
      <c r="B34" s="160"/>
      <c r="C34" s="139"/>
      <c r="D34" s="145" t="s">
        <v>410</v>
      </c>
      <c r="E34" s="145"/>
      <c r="F34" s="141"/>
      <c r="G34" s="143"/>
      <c r="H34" s="162">
        <v>0</v>
      </c>
      <c r="I34" s="146"/>
      <c r="J34" s="143"/>
      <c r="K34" s="124"/>
      <c r="N34" s="135"/>
    </row>
    <row r="35" spans="2:14" ht="15">
      <c r="B35" s="160"/>
      <c r="C35" s="139"/>
      <c r="D35" s="145"/>
      <c r="E35" s="145"/>
      <c r="F35" s="141"/>
      <c r="G35" s="143"/>
      <c r="H35" s="161"/>
      <c r="I35" s="146"/>
      <c r="J35" s="143"/>
      <c r="K35" s="124"/>
      <c r="N35" s="135"/>
    </row>
    <row r="36" spans="2:14" ht="15">
      <c r="B36" s="160"/>
      <c r="C36" s="139"/>
      <c r="D36" s="145"/>
      <c r="E36" s="145"/>
      <c r="F36" s="141"/>
      <c r="G36" s="143"/>
      <c r="H36" s="161"/>
      <c r="I36" s="146"/>
      <c r="J36" s="143"/>
      <c r="K36" s="124"/>
      <c r="N36" s="135"/>
    </row>
    <row r="37" spans="2:14" ht="18.75">
      <c r="B37" s="163"/>
      <c r="C37" s="164"/>
      <c r="D37" s="165"/>
      <c r="E37" s="165"/>
      <c r="F37" s="166"/>
      <c r="G37" s="167"/>
      <c r="H37" s="168"/>
      <c r="I37" s="166"/>
      <c r="J37" s="167"/>
      <c r="K37" s="124"/>
      <c r="N37" s="135"/>
    </row>
    <row r="38" spans="2:14" ht="18">
      <c r="B38" s="169"/>
      <c r="C38" s="164"/>
      <c r="D38" s="166"/>
      <c r="E38" s="166"/>
      <c r="F38" s="170"/>
      <c r="G38" s="171"/>
      <c r="H38" s="164"/>
      <c r="I38" s="172"/>
      <c r="J38" s="171"/>
      <c r="K38" s="124"/>
      <c r="N38" s="135"/>
    </row>
    <row r="39" spans="2:14" ht="18.75" thickBot="1">
      <c r="B39" s="120"/>
      <c r="C39" s="121"/>
      <c r="D39" s="116" t="s">
        <v>391</v>
      </c>
      <c r="E39" s="117"/>
      <c r="F39" s="118"/>
      <c r="G39" s="122"/>
      <c r="H39" s="122"/>
      <c r="I39" s="118"/>
      <c r="J39" s="118"/>
      <c r="K39" s="124"/>
      <c r="N39" s="135"/>
    </row>
    <row r="40" spans="4:10" ht="15.75">
      <c r="D40" s="116"/>
      <c r="E40" s="117"/>
      <c r="F40" s="119"/>
      <c r="I40" s="119"/>
      <c r="J40" s="119"/>
    </row>
    <row r="41" spans="4:10" ht="15.75">
      <c r="D41" s="116"/>
      <c r="E41" s="117"/>
      <c r="F41" s="119"/>
      <c r="I41" s="119"/>
      <c r="J41" s="119"/>
    </row>
    <row r="42" spans="4:10" ht="15.75">
      <c r="D42" s="116"/>
      <c r="E42" s="117"/>
      <c r="F42" s="119"/>
      <c r="G42" s="174"/>
      <c r="I42" s="119"/>
      <c r="J42" s="119"/>
    </row>
    <row r="43" spans="4:10" ht="16.5" thickBot="1">
      <c r="D43" s="116" t="s">
        <v>392</v>
      </c>
      <c r="E43" s="117"/>
      <c r="F43" s="118"/>
      <c r="I43" s="118"/>
      <c r="J43" s="118"/>
    </row>
  </sheetData>
  <sheetProtection/>
  <printOptions horizontalCentered="1"/>
  <pageMargins left="0.4" right="0.59" top="1" bottom="1" header="0.5" footer="0.5"/>
  <pageSetup fitToWidth="2" horizontalDpi="300" verticalDpi="3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P39"/>
  <sheetViews>
    <sheetView showGridLines="0" tabSelected="1" defaultGridColor="0" zoomScale="85" zoomScaleNormal="85" zoomScalePageLayoutView="0" colorId="12" workbookViewId="0" topLeftCell="B1">
      <selection activeCell="G24" sqref="G24"/>
    </sheetView>
  </sheetViews>
  <sheetFormatPr defaultColWidth="9.140625" defaultRowHeight="12.75"/>
  <cols>
    <col min="1" max="1" width="1.7109375" style="175" customWidth="1"/>
    <col min="2" max="2" width="4.140625" style="175" customWidth="1"/>
    <col min="3" max="3" width="44.00390625" style="175" customWidth="1"/>
    <col min="4" max="4" width="2.57421875" style="176" customWidth="1"/>
    <col min="5" max="5" width="14.57421875" style="175" customWidth="1"/>
    <col min="6" max="6" width="12.00390625" style="175" customWidth="1"/>
    <col min="7" max="7" width="12.7109375" style="175" customWidth="1"/>
    <col min="8" max="8" width="13.00390625" style="175" customWidth="1"/>
    <col min="9" max="9" width="12.00390625" style="175" customWidth="1"/>
    <col min="10" max="10" width="14.140625" style="175" customWidth="1"/>
    <col min="11" max="12" width="17.57421875" style="175" customWidth="1"/>
    <col min="13" max="13" width="2.57421875" style="175" customWidth="1"/>
    <col min="14" max="14" width="14.00390625" style="175" customWidth="1"/>
    <col min="15" max="15" width="0.9921875" style="177" customWidth="1"/>
    <col min="16" max="16" width="14.00390625" style="175" customWidth="1"/>
    <col min="17" max="17" width="2.57421875" style="175" customWidth="1"/>
    <col min="18" max="18" width="13.421875" style="175" bestFit="1" customWidth="1"/>
    <col min="19" max="19" width="2.57421875" style="175" customWidth="1"/>
    <col min="20" max="20" width="12.421875" style="175" bestFit="1" customWidth="1"/>
    <col min="21" max="21" width="1.421875" style="175" customWidth="1"/>
    <col min="22" max="23" width="16.28125" style="175" customWidth="1"/>
    <col min="24" max="24" width="0.9921875" style="175" customWidth="1"/>
    <col min="25" max="25" width="25.8515625" style="175" bestFit="1" customWidth="1"/>
    <col min="26" max="26" width="10.7109375" style="175" bestFit="1" customWidth="1"/>
    <col min="27" max="27" width="1.7109375" style="175" customWidth="1"/>
    <col min="28" max="28" width="9.140625" style="175" customWidth="1"/>
    <col min="29" max="29" width="1.1484375" style="175" customWidth="1"/>
    <col min="30" max="30" width="9.140625" style="175" customWidth="1"/>
    <col min="31" max="31" width="1.1484375" style="175" customWidth="1"/>
    <col min="32" max="32" width="9.140625" style="175" customWidth="1"/>
    <col min="33" max="33" width="1.57421875" style="175" customWidth="1"/>
    <col min="34" max="34" width="9.140625" style="175" customWidth="1"/>
    <col min="35" max="35" width="1.421875" style="175" customWidth="1"/>
    <col min="36" max="16384" width="9.140625" style="175" customWidth="1"/>
  </cols>
  <sheetData>
    <row r="1" spans="15:16" ht="12.75">
      <c r="O1" s="175"/>
      <c r="P1" s="177"/>
    </row>
    <row r="2" spans="5:16" ht="12.75">
      <c r="E2" s="178"/>
      <c r="F2" s="178"/>
      <c r="G2" s="179"/>
      <c r="H2" s="178"/>
      <c r="I2" s="178"/>
      <c r="J2" s="178"/>
      <c r="K2" s="178"/>
      <c r="L2" s="178"/>
      <c r="O2" s="175"/>
      <c r="P2" s="177"/>
    </row>
    <row r="3" spans="5:16" s="176" customFormat="1" ht="12.75">
      <c r="E3" s="178"/>
      <c r="F3" s="178"/>
      <c r="G3" s="180"/>
      <c r="H3" s="178"/>
      <c r="I3" s="178"/>
      <c r="J3" s="178"/>
      <c r="K3" s="178"/>
      <c r="L3" s="178"/>
      <c r="P3" s="178"/>
    </row>
    <row r="4" spans="5:15" s="176" customFormat="1" ht="16.5" customHeight="1">
      <c r="E4" s="181" t="s">
        <v>162</v>
      </c>
      <c r="F4" s="181"/>
      <c r="G4" s="181"/>
      <c r="H4" s="181"/>
      <c r="I4" s="181"/>
      <c r="J4" s="181"/>
      <c r="K4" s="181"/>
      <c r="L4" s="178"/>
      <c r="O4" s="178"/>
    </row>
    <row r="5" spans="3:15" s="176" customFormat="1" ht="12.75">
      <c r="C5" s="182"/>
      <c r="E5" s="176" t="s">
        <v>0</v>
      </c>
      <c r="F5" s="176" t="s">
        <v>164</v>
      </c>
      <c r="G5" s="176" t="s">
        <v>171</v>
      </c>
      <c r="H5" s="176" t="s">
        <v>1</v>
      </c>
      <c r="I5" s="176" t="s">
        <v>388</v>
      </c>
      <c r="J5" s="176" t="s">
        <v>170</v>
      </c>
      <c r="K5" s="183" t="s">
        <v>9</v>
      </c>
      <c r="O5" s="178"/>
    </row>
    <row r="6" spans="3:15" s="176" customFormat="1" ht="12.75">
      <c r="C6" s="182"/>
      <c r="E6" s="176" t="s">
        <v>163</v>
      </c>
      <c r="F6" s="176" t="s">
        <v>165</v>
      </c>
      <c r="G6" s="176" t="s">
        <v>166</v>
      </c>
      <c r="H6" s="176" t="s">
        <v>167</v>
      </c>
      <c r="J6" s="176" t="s">
        <v>389</v>
      </c>
      <c r="K6" s="183"/>
      <c r="O6" s="178"/>
    </row>
    <row r="7" spans="3:15" s="176" customFormat="1" ht="12.75">
      <c r="C7" s="182"/>
      <c r="H7" s="176" t="s">
        <v>168</v>
      </c>
      <c r="K7" s="183"/>
      <c r="O7" s="178"/>
    </row>
    <row r="8" spans="3:15" s="176" customFormat="1" ht="12.75">
      <c r="C8" s="182"/>
      <c r="E8" s="184"/>
      <c r="F8" s="184"/>
      <c r="G8" s="184"/>
      <c r="H8" s="184" t="s">
        <v>169</v>
      </c>
      <c r="I8" s="184"/>
      <c r="J8" s="184"/>
      <c r="K8" s="185"/>
      <c r="O8" s="178"/>
    </row>
    <row r="9" spans="11:15" s="176" customFormat="1" ht="12.75">
      <c r="K9" s="186"/>
      <c r="O9" s="178"/>
    </row>
    <row r="10" spans="3:15" s="176" customFormat="1" ht="12.75">
      <c r="C10" s="187" t="s">
        <v>395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f>'B_Link P&amp;L 11'!J32</f>
        <v>0</v>
      </c>
      <c r="K10" s="188">
        <f>E10+I10+J10</f>
        <v>0</v>
      </c>
      <c r="O10" s="178"/>
    </row>
    <row r="11" spans="3:15" s="176" customFormat="1" ht="12.75">
      <c r="C11" s="176" t="s">
        <v>172</v>
      </c>
      <c r="J11" s="178"/>
      <c r="K11" s="189">
        <v>0</v>
      </c>
      <c r="O11" s="178"/>
    </row>
    <row r="12" spans="11:15" s="176" customFormat="1" ht="12.75">
      <c r="K12" s="189">
        <v>0</v>
      </c>
      <c r="O12" s="178"/>
    </row>
    <row r="13" spans="2:15" s="176" customFormat="1" ht="12.75">
      <c r="B13" s="176" t="s">
        <v>385</v>
      </c>
      <c r="C13" s="190" t="s">
        <v>173</v>
      </c>
      <c r="E13" s="188"/>
      <c r="F13" s="188">
        <v>0</v>
      </c>
      <c r="G13" s="188">
        <v>0</v>
      </c>
      <c r="H13" s="188">
        <v>0</v>
      </c>
      <c r="I13" s="188">
        <f>J10</f>
        <v>0</v>
      </c>
      <c r="J13" s="188">
        <v>0</v>
      </c>
      <c r="K13" s="188">
        <f>E13+I13+J13</f>
        <v>0</v>
      </c>
      <c r="O13" s="178"/>
    </row>
    <row r="14" spans="2:15" s="176" customFormat="1" ht="12.75">
      <c r="B14" s="191" t="s">
        <v>178</v>
      </c>
      <c r="C14" s="176" t="s">
        <v>318</v>
      </c>
      <c r="K14" s="189">
        <v>0</v>
      </c>
      <c r="O14" s="178"/>
    </row>
    <row r="15" spans="2:15" s="176" customFormat="1" ht="12.75">
      <c r="B15" s="191" t="s">
        <v>179</v>
      </c>
      <c r="C15" s="176" t="s">
        <v>320</v>
      </c>
      <c r="K15" s="189">
        <f>J15</f>
        <v>0</v>
      </c>
      <c r="O15" s="178"/>
    </row>
    <row r="16" spans="2:15" s="176" customFormat="1" ht="12.75">
      <c r="B16" s="191" t="s">
        <v>180</v>
      </c>
      <c r="C16" s="176" t="s">
        <v>177</v>
      </c>
      <c r="J16" s="192"/>
      <c r="K16" s="189">
        <f>J16</f>
        <v>0</v>
      </c>
      <c r="O16" s="178"/>
    </row>
    <row r="17" spans="2:15" s="176" customFormat="1" ht="12.75">
      <c r="B17" s="191" t="s">
        <v>181</v>
      </c>
      <c r="C17" s="176" t="s">
        <v>161</v>
      </c>
      <c r="K17" s="189">
        <v>0</v>
      </c>
      <c r="O17" s="178"/>
    </row>
    <row r="18" spans="2:15" s="176" customFormat="1" ht="12.75">
      <c r="B18" s="191" t="s">
        <v>182</v>
      </c>
      <c r="C18" s="176" t="s">
        <v>319</v>
      </c>
      <c r="K18" s="189">
        <v>0</v>
      </c>
      <c r="O18" s="178"/>
    </row>
    <row r="19" spans="2:15" s="176" customFormat="1" ht="12.75">
      <c r="B19" s="191" t="s">
        <v>183</v>
      </c>
      <c r="C19" s="176" t="s">
        <v>174</v>
      </c>
      <c r="K19" s="189">
        <f>E19</f>
        <v>0</v>
      </c>
      <c r="O19" s="178"/>
    </row>
    <row r="20" spans="2:15" s="176" customFormat="1" ht="12.75">
      <c r="B20" s="191" t="s">
        <v>184</v>
      </c>
      <c r="C20" s="176" t="s">
        <v>176</v>
      </c>
      <c r="K20" s="189"/>
      <c r="O20" s="178"/>
    </row>
    <row r="21" spans="2:15" s="176" customFormat="1" ht="12.75">
      <c r="B21" s="176" t="s">
        <v>386</v>
      </c>
      <c r="C21" s="190" t="s">
        <v>400</v>
      </c>
      <c r="E21" s="188">
        <v>100000</v>
      </c>
      <c r="F21" s="188">
        <v>0</v>
      </c>
      <c r="G21" s="188">
        <v>0</v>
      </c>
      <c r="H21" s="188">
        <v>0</v>
      </c>
      <c r="I21" s="188">
        <f>I13</f>
        <v>0</v>
      </c>
      <c r="J21" s="188">
        <f>J16+J15</f>
        <v>0</v>
      </c>
      <c r="K21" s="188">
        <f>E21+I21+J21</f>
        <v>100000</v>
      </c>
      <c r="L21" s="193"/>
      <c r="O21" s="178"/>
    </row>
    <row r="22" spans="2:15" s="176" customFormat="1" ht="12.75">
      <c r="B22" s="191" t="s">
        <v>178</v>
      </c>
      <c r="C22" s="176" t="s">
        <v>318</v>
      </c>
      <c r="E22" s="176">
        <v>0</v>
      </c>
      <c r="F22" s="176">
        <v>0</v>
      </c>
      <c r="G22" s="176">
        <v>0</v>
      </c>
      <c r="H22" s="176">
        <v>0</v>
      </c>
      <c r="I22" s="176">
        <v>0</v>
      </c>
      <c r="J22" s="176">
        <v>0</v>
      </c>
      <c r="K22" s="189">
        <v>0</v>
      </c>
      <c r="O22" s="178"/>
    </row>
    <row r="23" spans="2:15" s="176" customFormat="1" ht="12.75">
      <c r="B23" s="191" t="s">
        <v>179</v>
      </c>
      <c r="C23" s="176" t="s">
        <v>320</v>
      </c>
      <c r="E23" s="176">
        <v>0</v>
      </c>
      <c r="F23" s="176">
        <v>0</v>
      </c>
      <c r="G23" s="176">
        <v>0</v>
      </c>
      <c r="H23" s="176">
        <v>0</v>
      </c>
      <c r="I23" s="176">
        <v>0</v>
      </c>
      <c r="K23" s="189">
        <v>0</v>
      </c>
      <c r="O23" s="178"/>
    </row>
    <row r="24" spans="2:15" s="176" customFormat="1" ht="12.75">
      <c r="B24" s="191" t="s">
        <v>180</v>
      </c>
      <c r="C24" s="176" t="s">
        <v>175</v>
      </c>
      <c r="E24" s="176">
        <v>0</v>
      </c>
      <c r="F24" s="176">
        <v>0</v>
      </c>
      <c r="G24" s="176">
        <v>0</v>
      </c>
      <c r="H24" s="176">
        <v>0</v>
      </c>
      <c r="I24" s="176">
        <v>0</v>
      </c>
      <c r="J24" s="194">
        <v>-4574067</v>
      </c>
      <c r="K24" s="189">
        <f>J24</f>
        <v>-4574067</v>
      </c>
      <c r="O24" s="178"/>
    </row>
    <row r="25" spans="2:15" s="176" customFormat="1" ht="12.75">
      <c r="B25" s="191" t="s">
        <v>181</v>
      </c>
      <c r="C25" s="176" t="s">
        <v>161</v>
      </c>
      <c r="E25" s="176">
        <v>0</v>
      </c>
      <c r="F25" s="176">
        <v>0</v>
      </c>
      <c r="G25" s="176">
        <v>0</v>
      </c>
      <c r="H25" s="176">
        <v>0</v>
      </c>
      <c r="I25" s="176">
        <v>0</v>
      </c>
      <c r="J25" s="193"/>
      <c r="K25" s="189">
        <v>0</v>
      </c>
      <c r="O25" s="178"/>
    </row>
    <row r="26" spans="2:15" s="176" customFormat="1" ht="12.75">
      <c r="B26" s="191" t="s">
        <v>183</v>
      </c>
      <c r="C26" s="176" t="s">
        <v>140</v>
      </c>
      <c r="E26" s="178">
        <v>0</v>
      </c>
      <c r="F26" s="178">
        <v>0</v>
      </c>
      <c r="G26" s="178">
        <v>0</v>
      </c>
      <c r="H26" s="178"/>
      <c r="I26" s="71">
        <v>0</v>
      </c>
      <c r="J26" s="71"/>
      <c r="K26" s="189">
        <v>0</v>
      </c>
      <c r="O26" s="178"/>
    </row>
    <row r="27" spans="2:15" s="176" customFormat="1" ht="12.75">
      <c r="B27" s="191" t="s">
        <v>184</v>
      </c>
      <c r="C27" s="176" t="s">
        <v>176</v>
      </c>
      <c r="E27" s="178">
        <v>0</v>
      </c>
      <c r="F27" s="178">
        <v>0</v>
      </c>
      <c r="G27" s="178">
        <v>0</v>
      </c>
      <c r="H27" s="178">
        <v>0</v>
      </c>
      <c r="I27" s="178">
        <v>0</v>
      </c>
      <c r="J27" s="178">
        <v>0</v>
      </c>
      <c r="K27" s="189">
        <v>0</v>
      </c>
      <c r="O27" s="178"/>
    </row>
    <row r="28" spans="2:15" s="176" customFormat="1" ht="12.75">
      <c r="B28" s="176" t="s">
        <v>387</v>
      </c>
      <c r="C28" s="195" t="s">
        <v>400</v>
      </c>
      <c r="D28" s="187"/>
      <c r="E28" s="196">
        <f>E21</f>
        <v>100000</v>
      </c>
      <c r="F28" s="196">
        <v>0</v>
      </c>
      <c r="G28" s="196">
        <v>0</v>
      </c>
      <c r="H28" s="196">
        <f>H26</f>
        <v>0</v>
      </c>
      <c r="I28" s="196">
        <f>I21</f>
        <v>0</v>
      </c>
      <c r="J28" s="196">
        <f>J24</f>
        <v>-4574067</v>
      </c>
      <c r="K28" s="196">
        <f>K21+K24</f>
        <v>-4474067</v>
      </c>
      <c r="L28" s="197"/>
      <c r="O28" s="178"/>
    </row>
    <row r="29" s="176" customFormat="1" ht="12.75">
      <c r="O29" s="178"/>
    </row>
    <row r="30" s="176" customFormat="1" ht="12.75">
      <c r="O30" s="178"/>
    </row>
    <row r="35" spans="3:7" ht="13.5" thickBot="1">
      <c r="C35" s="116" t="s">
        <v>391</v>
      </c>
      <c r="D35" s="117"/>
      <c r="E35" s="118"/>
      <c r="F35" s="118"/>
      <c r="G35" s="118"/>
    </row>
    <row r="36" spans="3:7" ht="12.75">
      <c r="C36" s="116"/>
      <c r="D36" s="117"/>
      <c r="E36" s="119"/>
      <c r="F36" s="119"/>
      <c r="G36" s="119"/>
    </row>
    <row r="37" spans="3:7" ht="12.75">
      <c r="C37" s="116"/>
      <c r="D37" s="117"/>
      <c r="E37" s="119"/>
      <c r="F37" s="119"/>
      <c r="G37" s="119"/>
    </row>
    <row r="38" spans="3:7" ht="12.75">
      <c r="C38" s="116"/>
      <c r="D38" s="117"/>
      <c r="E38" s="119"/>
      <c r="F38" s="119"/>
      <c r="G38" s="119"/>
    </row>
    <row r="39" spans="3:7" ht="13.5" thickBot="1">
      <c r="C39" s="116" t="s">
        <v>392</v>
      </c>
      <c r="D39" s="117"/>
      <c r="E39" s="118"/>
      <c r="F39" s="118"/>
      <c r="G39" s="118"/>
    </row>
  </sheetData>
  <sheetProtection/>
  <printOptions/>
  <pageMargins left="0.39" right="0.25" top="0.43" bottom="0.42" header="0.5" footer="0.5"/>
  <pageSetup fitToHeight="1" fitToWidth="1" horizontalDpi="600" verticalDpi="600" orientation="landscape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C1:K87"/>
  <sheetViews>
    <sheetView showGridLines="0" workbookViewId="0" topLeftCell="A34">
      <selection activeCell="E39" sqref="E39"/>
    </sheetView>
  </sheetViews>
  <sheetFormatPr defaultColWidth="9.140625" defaultRowHeight="12.75"/>
  <cols>
    <col min="1" max="1" width="3.57421875" style="207" customWidth="1"/>
    <col min="2" max="2" width="2.57421875" style="207" customWidth="1"/>
    <col min="3" max="3" width="45.7109375" style="36" customWidth="1"/>
    <col min="4" max="4" width="7.421875" style="36" customWidth="1"/>
    <col min="5" max="5" width="13.8515625" style="36" customWidth="1"/>
    <col min="6" max="6" width="2.8515625" style="36" customWidth="1"/>
    <col min="7" max="7" width="13.8515625" style="36" customWidth="1"/>
    <col min="8" max="8" width="2.8515625" style="36" customWidth="1"/>
    <col min="9" max="10" width="13.8515625" style="207" bestFit="1" customWidth="1"/>
    <col min="11" max="11" width="10.8515625" style="207" bestFit="1" customWidth="1"/>
    <col min="12" max="16384" width="9.140625" style="207" customWidth="1"/>
  </cols>
  <sheetData>
    <row r="1" spans="3:7" s="36" customFormat="1" ht="12.75">
      <c r="C1" s="198" t="s">
        <v>324</v>
      </c>
      <c r="D1" s="199"/>
      <c r="G1" s="200"/>
    </row>
    <row r="2" spans="3:7" s="36" customFormat="1" ht="12.75">
      <c r="C2" s="198" t="s">
        <v>406</v>
      </c>
      <c r="D2" s="199"/>
      <c r="G2" s="200"/>
    </row>
    <row r="3" spans="3:7" s="36" customFormat="1" ht="12.75">
      <c r="C3" s="198"/>
      <c r="D3" s="199"/>
      <c r="G3" s="200"/>
    </row>
    <row r="4" spans="3:7" s="36" customFormat="1" ht="12.75">
      <c r="C4" s="201"/>
      <c r="D4" s="199"/>
      <c r="E4" s="202" t="s">
        <v>325</v>
      </c>
      <c r="G4" s="202" t="s">
        <v>325</v>
      </c>
    </row>
    <row r="5" spans="3:7" s="36" customFormat="1" ht="12.75">
      <c r="C5" s="54"/>
      <c r="D5" s="54" t="s">
        <v>155</v>
      </c>
      <c r="E5" s="203" t="s">
        <v>398</v>
      </c>
      <c r="G5" s="203" t="s">
        <v>394</v>
      </c>
    </row>
    <row r="6" spans="3:8" s="36" customFormat="1" ht="12.75">
      <c r="C6" s="54"/>
      <c r="D6" s="54"/>
      <c r="E6" s="204"/>
      <c r="F6" s="205"/>
      <c r="G6" s="204"/>
      <c r="H6" s="205"/>
    </row>
    <row r="7" spans="3:8" s="36" customFormat="1" ht="12.75">
      <c r="C7" s="198" t="s">
        <v>326</v>
      </c>
      <c r="D7" s="54"/>
      <c r="E7" s="204">
        <f>E9+E11+E22+E23+E12</f>
        <v>-4015227</v>
      </c>
      <c r="F7" s="205"/>
      <c r="G7" s="204">
        <f>G9+G11+G22+G23+G12</f>
        <v>0</v>
      </c>
      <c r="H7" s="205"/>
    </row>
    <row r="8" spans="3:8" s="36" customFormat="1" ht="12.75">
      <c r="C8" s="54"/>
      <c r="D8" s="54"/>
      <c r="E8" s="205"/>
      <c r="F8" s="205"/>
      <c r="G8" s="205"/>
      <c r="H8" s="205"/>
    </row>
    <row r="9" spans="3:8" ht="12.75">
      <c r="C9" s="206" t="s">
        <v>160</v>
      </c>
      <c r="D9" s="55"/>
      <c r="E9" s="205">
        <v>-4574067</v>
      </c>
      <c r="F9" s="205"/>
      <c r="G9" s="205">
        <f>'B_Link P&amp;L 11'!J28</f>
        <v>0</v>
      </c>
      <c r="H9" s="205"/>
    </row>
    <row r="10" spans="3:11" ht="12.75">
      <c r="C10" s="206" t="s">
        <v>327</v>
      </c>
      <c r="D10" s="55"/>
      <c r="E10" s="205"/>
      <c r="F10" s="205"/>
      <c r="G10" s="205"/>
      <c r="H10" s="205"/>
      <c r="K10" s="208"/>
    </row>
    <row r="11" spans="3:8" ht="12.75">
      <c r="C11" s="206" t="s">
        <v>328</v>
      </c>
      <c r="D11" s="55"/>
      <c r="E11" s="205">
        <v>0</v>
      </c>
      <c r="F11" s="205"/>
      <c r="G11" s="205">
        <f>-'B_Link P&amp;L 11'!J30</f>
        <v>0</v>
      </c>
      <c r="H11" s="205"/>
    </row>
    <row r="12" spans="3:8" ht="12.75">
      <c r="C12" s="206" t="s">
        <v>329</v>
      </c>
      <c r="D12" s="55"/>
      <c r="E12" s="205"/>
      <c r="F12" s="205"/>
      <c r="G12" s="205">
        <f>'B_Link P&amp;L 11'!J24</f>
        <v>0</v>
      </c>
      <c r="H12" s="205"/>
    </row>
    <row r="13" spans="3:8" ht="12.75" customHeight="1" hidden="1">
      <c r="C13" s="206" t="s">
        <v>330</v>
      </c>
      <c r="D13" s="55"/>
      <c r="E13" s="205"/>
      <c r="F13" s="205"/>
      <c r="G13" s="205"/>
      <c r="H13" s="205"/>
    </row>
    <row r="14" spans="3:8" ht="12.75" customHeight="1" hidden="1">
      <c r="C14" s="209" t="s">
        <v>331</v>
      </c>
      <c r="D14" s="55"/>
      <c r="E14" s="205"/>
      <c r="F14" s="205"/>
      <c r="G14" s="205"/>
      <c r="H14" s="205"/>
    </row>
    <row r="15" spans="3:8" ht="12.75" customHeight="1" hidden="1">
      <c r="C15" s="209"/>
      <c r="D15" s="55"/>
      <c r="E15" s="205"/>
      <c r="F15" s="205"/>
      <c r="G15" s="205"/>
      <c r="H15" s="205"/>
    </row>
    <row r="16" spans="3:8" ht="12.75" customHeight="1" hidden="1">
      <c r="C16" s="206" t="s">
        <v>332</v>
      </c>
      <c r="D16" s="55"/>
      <c r="E16" s="205"/>
      <c r="F16" s="205"/>
      <c r="G16" s="205"/>
      <c r="H16" s="205"/>
    </row>
    <row r="17" spans="3:8" ht="12.75" customHeight="1" hidden="1">
      <c r="C17" s="206" t="s">
        <v>333</v>
      </c>
      <c r="D17" s="55"/>
      <c r="E17" s="205"/>
      <c r="F17" s="205"/>
      <c r="G17" s="205"/>
      <c r="H17" s="205"/>
    </row>
    <row r="18" spans="3:8" ht="12.75" customHeight="1" hidden="1">
      <c r="C18" s="206" t="s">
        <v>334</v>
      </c>
      <c r="D18" s="55"/>
      <c r="E18" s="205"/>
      <c r="F18" s="205"/>
      <c r="G18" s="205"/>
      <c r="H18" s="205"/>
    </row>
    <row r="19" spans="3:8" ht="12.75" customHeight="1" hidden="1">
      <c r="C19" s="206" t="s">
        <v>335</v>
      </c>
      <c r="D19" s="55"/>
      <c r="E19" s="205"/>
      <c r="F19" s="205"/>
      <c r="G19" s="205"/>
      <c r="H19" s="205"/>
    </row>
    <row r="20" spans="3:8" ht="12.75" customHeight="1" hidden="1">
      <c r="C20" s="209" t="s">
        <v>336</v>
      </c>
      <c r="D20" s="55"/>
      <c r="E20" s="205"/>
      <c r="F20" s="205"/>
      <c r="G20" s="205"/>
      <c r="H20" s="205"/>
    </row>
    <row r="21" spans="3:8" ht="12.75" customHeight="1" hidden="1">
      <c r="C21" s="209"/>
      <c r="D21" s="55"/>
      <c r="E21" s="205"/>
      <c r="F21" s="205"/>
      <c r="G21" s="205"/>
      <c r="H21" s="205"/>
    </row>
    <row r="22" spans="3:8" ht="12.75">
      <c r="C22" s="206" t="s">
        <v>337</v>
      </c>
      <c r="D22" s="55"/>
      <c r="E22" s="205">
        <v>558840</v>
      </c>
      <c r="F22" s="205"/>
      <c r="G22" s="205">
        <v>0</v>
      </c>
      <c r="H22" s="205"/>
    </row>
    <row r="23" spans="3:8" ht="12.75">
      <c r="C23" s="206" t="s">
        <v>338</v>
      </c>
      <c r="D23" s="55"/>
      <c r="E23" s="205"/>
      <c r="F23" s="205"/>
      <c r="G23" s="205">
        <f>'B_Link P&amp;L 11'!J25</f>
        <v>0</v>
      </c>
      <c r="H23" s="205"/>
    </row>
    <row r="24" spans="3:9" ht="12.75">
      <c r="C24" s="206"/>
      <c r="D24" s="55"/>
      <c r="E24" s="205"/>
      <c r="F24" s="207"/>
      <c r="G24" s="205"/>
      <c r="H24" s="207"/>
      <c r="I24" s="205"/>
    </row>
    <row r="25" spans="3:8" ht="12.75">
      <c r="C25" s="198" t="s">
        <v>339</v>
      </c>
      <c r="D25" s="55"/>
      <c r="E25" s="204">
        <f>E26+E27+E29+E30+E31+E32</f>
        <v>11500731</v>
      </c>
      <c r="F25" s="205"/>
      <c r="G25" s="204">
        <f>G26+G27+G29+G30+G31+G32</f>
        <v>0</v>
      </c>
      <c r="H25" s="205"/>
    </row>
    <row r="26" spans="3:8" ht="12.75">
      <c r="C26" s="206" t="s">
        <v>323</v>
      </c>
      <c r="D26" s="55"/>
      <c r="E26" s="210">
        <f>'B_Link B_Sheet 11 '!M12-'B_Link B_Sheet 11 '!K12</f>
        <v>-15612290</v>
      </c>
      <c r="F26" s="205"/>
      <c r="G26" s="210">
        <f>-'B_Link B_Sheet 11 '!M16</f>
        <v>0</v>
      </c>
      <c r="H26" s="205"/>
    </row>
    <row r="27" spans="3:8" ht="12.75">
      <c r="C27" s="206" t="s">
        <v>321</v>
      </c>
      <c r="D27" s="55"/>
      <c r="E27" s="205">
        <f>'B_Link B_Sheet 11 '!M13-'B_Link B_Sheet 11 '!K13</f>
        <v>-4237105</v>
      </c>
      <c r="F27" s="205"/>
      <c r="G27" s="205">
        <v>0</v>
      </c>
      <c r="H27" s="205"/>
    </row>
    <row r="28" spans="3:8" ht="12.75">
      <c r="C28" s="206" t="s">
        <v>322</v>
      </c>
      <c r="D28" s="55"/>
      <c r="E28" s="205"/>
      <c r="F28" s="205"/>
      <c r="G28" s="205"/>
      <c r="H28" s="205"/>
    </row>
    <row r="29" spans="3:8" ht="12.75">
      <c r="C29" s="206" t="s">
        <v>280</v>
      </c>
      <c r="D29" s="55"/>
      <c r="E29" s="205">
        <f>'B_Link B_Sheet 11 '!M24-'B_Link B_Sheet 11 '!K24</f>
        <v>-18864651</v>
      </c>
      <c r="F29" s="205"/>
      <c r="G29" s="205">
        <f>'B_Link B_Sheet 11 '!O24-'B_Link B_Sheet 11 '!M24</f>
        <v>0</v>
      </c>
      <c r="H29" s="205"/>
    </row>
    <row r="30" spans="3:8" ht="12.75">
      <c r="C30" s="206" t="s">
        <v>340</v>
      </c>
      <c r="D30" s="55"/>
      <c r="E30" s="205">
        <f>'B_Link B_Sheet 11 '!M29-'B_Link B_Sheet 11 '!K29</f>
        <v>-4203828</v>
      </c>
      <c r="F30" s="205"/>
      <c r="G30" s="205">
        <f>'B_Link B_Sheet 11 '!O29-'B_Link B_Sheet 11 '!M29</f>
        <v>0</v>
      </c>
      <c r="H30" s="205"/>
    </row>
    <row r="31" spans="3:8" ht="12.75">
      <c r="C31" s="206" t="s">
        <v>341</v>
      </c>
      <c r="D31" s="55"/>
      <c r="E31" s="205">
        <f>'B_Link B_Sheet 11 '!X13-'B_Link B_Sheet 11 '!Z13</f>
        <v>6227918</v>
      </c>
      <c r="F31" s="205"/>
      <c r="G31" s="205">
        <f>'B_Link B_Sheet 11 '!Z13-'B_Link B_Sheet 11 '!AB13</f>
        <v>0</v>
      </c>
      <c r="H31" s="205"/>
    </row>
    <row r="32" spans="3:8" ht="12.75">
      <c r="C32" s="206" t="s">
        <v>342</v>
      </c>
      <c r="D32" s="55"/>
      <c r="E32" s="205">
        <f>'B_Link B_Sheet 11 '!X15+'B_Link B_Sheet 11 '!X19-'B_Link B_Sheet 11 '!Z15</f>
        <v>48190687</v>
      </c>
      <c r="F32" s="205"/>
      <c r="G32" s="205">
        <f>'B_Link B_Sheet 11 '!Z14+'B_Link B_Sheet 11 '!Z15-'B_Link B_Sheet 11 '!AB14-'B_Link B_Sheet 11 '!AB15+'B_Link B_Sheet 11 '!Z19</f>
        <v>0</v>
      </c>
      <c r="H32" s="205"/>
    </row>
    <row r="33" spans="3:8" ht="12.75">
      <c r="C33" s="206" t="s">
        <v>343</v>
      </c>
      <c r="D33" s="55"/>
      <c r="E33" s="205">
        <v>0</v>
      </c>
      <c r="F33" s="205"/>
      <c r="G33" s="205"/>
      <c r="H33" s="205"/>
    </row>
    <row r="34" spans="3:8" s="212" customFormat="1" ht="12.75">
      <c r="C34" s="206" t="s">
        <v>344</v>
      </c>
      <c r="D34" s="55"/>
      <c r="E34" s="205"/>
      <c r="F34" s="211"/>
      <c r="G34" s="205"/>
      <c r="H34" s="211"/>
    </row>
    <row r="35" spans="3:8" s="212" customFormat="1" ht="12.75">
      <c r="C35" s="206" t="s">
        <v>345</v>
      </c>
      <c r="D35" s="55"/>
      <c r="E35" s="205"/>
      <c r="F35" s="211"/>
      <c r="G35" s="205"/>
      <c r="H35" s="211"/>
    </row>
    <row r="36" spans="3:8" s="212" customFormat="1" ht="12.75">
      <c r="C36" s="198" t="s">
        <v>346</v>
      </c>
      <c r="D36" s="55"/>
      <c r="E36" s="213">
        <f>E25+E7</f>
        <v>7485504</v>
      </c>
      <c r="F36" s="211"/>
      <c r="G36" s="213">
        <f>G25+G7</f>
        <v>0</v>
      </c>
      <c r="H36" s="211"/>
    </row>
    <row r="37" spans="3:8" s="212" customFormat="1" ht="12.75">
      <c r="C37" s="198"/>
      <c r="D37" s="55"/>
      <c r="E37" s="205"/>
      <c r="F37" s="211"/>
      <c r="G37" s="214"/>
      <c r="H37" s="211"/>
    </row>
    <row r="38" spans="3:8" s="212" customFormat="1" ht="12.75">
      <c r="C38" s="198" t="s">
        <v>347</v>
      </c>
      <c r="D38" s="55"/>
      <c r="E38" s="214"/>
      <c r="F38" s="211"/>
      <c r="G38" s="214"/>
      <c r="H38" s="211"/>
    </row>
    <row r="39" spans="3:8" s="212" customFormat="1" ht="12.75">
      <c r="C39" s="206" t="s">
        <v>348</v>
      </c>
      <c r="D39" s="55"/>
      <c r="E39" s="205"/>
      <c r="F39" s="211"/>
      <c r="G39" s="200"/>
      <c r="H39" s="211"/>
    </row>
    <row r="40" spans="3:8" s="212" customFormat="1" ht="12.75">
      <c r="C40" s="206" t="s">
        <v>349</v>
      </c>
      <c r="D40" s="55"/>
      <c r="E40" s="205"/>
      <c r="F40" s="211"/>
      <c r="G40" s="200"/>
      <c r="H40" s="211"/>
    </row>
    <row r="41" spans="3:8" s="212" customFormat="1" ht="12.75">
      <c r="C41" s="206" t="s">
        <v>350</v>
      </c>
      <c r="D41" s="55"/>
      <c r="E41" s="205"/>
      <c r="F41" s="211"/>
      <c r="G41" s="200"/>
      <c r="H41" s="211"/>
    </row>
    <row r="42" spans="3:8" s="212" customFormat="1" ht="12.75">
      <c r="C42" s="206" t="s">
        <v>351</v>
      </c>
      <c r="D42" s="55"/>
      <c r="E42" s="205"/>
      <c r="F42" s="211"/>
      <c r="G42" s="200"/>
      <c r="H42" s="211"/>
    </row>
    <row r="43" spans="3:9" s="212" customFormat="1" ht="12.75">
      <c r="C43" s="206" t="s">
        <v>352</v>
      </c>
      <c r="D43" s="55"/>
      <c r="E43" s="205">
        <v>-5334649</v>
      </c>
      <c r="F43" s="211"/>
      <c r="G43" s="205">
        <v>0</v>
      </c>
      <c r="H43" s="211"/>
      <c r="I43" s="215"/>
    </row>
    <row r="44" spans="3:8" s="212" customFormat="1" ht="12.75">
      <c r="C44" s="206" t="s">
        <v>353</v>
      </c>
      <c r="D44" s="55"/>
      <c r="E44" s="205"/>
      <c r="F44" s="211"/>
      <c r="G44" s="205"/>
      <c r="H44" s="211"/>
    </row>
    <row r="45" spans="3:9" s="212" customFormat="1" ht="12.75">
      <c r="C45" s="198" t="s">
        <v>354</v>
      </c>
      <c r="D45" s="55"/>
      <c r="E45" s="213">
        <f>SUM(E43:E44)</f>
        <v>-5334649</v>
      </c>
      <c r="F45" s="211"/>
      <c r="G45" s="213">
        <f>SUM(G43:G44)</f>
        <v>0</v>
      </c>
      <c r="H45" s="211"/>
      <c r="I45" s="215"/>
    </row>
    <row r="46" spans="3:8" s="212" customFormat="1" ht="12.75">
      <c r="C46" s="206"/>
      <c r="D46" s="55"/>
      <c r="E46" s="205"/>
      <c r="F46" s="211"/>
      <c r="G46" s="200"/>
      <c r="H46" s="211"/>
    </row>
    <row r="47" spans="3:9" s="212" customFormat="1" ht="12.75">
      <c r="C47" s="198" t="s">
        <v>355</v>
      </c>
      <c r="D47" s="55"/>
      <c r="E47" s="211">
        <f>E48</f>
        <v>100000</v>
      </c>
      <c r="F47" s="211"/>
      <c r="G47" s="214"/>
      <c r="H47" s="211"/>
      <c r="I47" s="200"/>
    </row>
    <row r="48" spans="3:9" s="212" customFormat="1" ht="12.75">
      <c r="C48" s="206" t="s">
        <v>356</v>
      </c>
      <c r="D48" s="55"/>
      <c r="E48" s="205">
        <v>100000</v>
      </c>
      <c r="F48" s="211"/>
      <c r="G48" s="200">
        <v>0</v>
      </c>
      <c r="H48" s="211"/>
      <c r="I48" s="200"/>
    </row>
    <row r="49" spans="3:9" s="212" customFormat="1" ht="12.75">
      <c r="C49" s="206" t="s">
        <v>357</v>
      </c>
      <c r="D49" s="55"/>
      <c r="E49" s="205"/>
      <c r="F49" s="211"/>
      <c r="G49" s="200"/>
      <c r="H49" s="211"/>
      <c r="I49" s="200"/>
    </row>
    <row r="50" spans="3:9" s="212" customFormat="1" ht="12.75">
      <c r="C50" s="206" t="s">
        <v>358</v>
      </c>
      <c r="D50" s="55"/>
      <c r="E50" s="205"/>
      <c r="F50" s="211"/>
      <c r="G50" s="200"/>
      <c r="H50" s="211"/>
      <c r="I50" s="215"/>
    </row>
    <row r="51" spans="3:8" s="212" customFormat="1" ht="12.75">
      <c r="C51" s="206" t="s">
        <v>359</v>
      </c>
      <c r="D51" s="55"/>
      <c r="E51" s="205"/>
      <c r="F51" s="211"/>
      <c r="G51" s="200"/>
      <c r="H51" s="211"/>
    </row>
    <row r="52" spans="3:8" s="212" customFormat="1" ht="12.75">
      <c r="C52" s="206" t="s">
        <v>360</v>
      </c>
      <c r="D52" s="55"/>
      <c r="E52" s="205"/>
      <c r="F52" s="211"/>
      <c r="G52" s="200"/>
      <c r="H52" s="211"/>
    </row>
    <row r="53" spans="3:8" s="212" customFormat="1" ht="12.75">
      <c r="C53" s="206" t="s">
        <v>361</v>
      </c>
      <c r="D53" s="55"/>
      <c r="E53" s="205"/>
      <c r="F53" s="211"/>
      <c r="G53" s="200"/>
      <c r="H53" s="211"/>
    </row>
    <row r="54" spans="3:8" s="212" customFormat="1" ht="12.75">
      <c r="C54" s="206" t="s">
        <v>362</v>
      </c>
      <c r="D54" s="55"/>
      <c r="E54" s="205"/>
      <c r="F54" s="211"/>
      <c r="G54" s="200"/>
      <c r="H54" s="211"/>
    </row>
    <row r="55" spans="3:9" s="212" customFormat="1" ht="12.75">
      <c r="C55" s="206" t="s">
        <v>363</v>
      </c>
      <c r="D55" s="55"/>
      <c r="E55" s="205"/>
      <c r="F55" s="211"/>
      <c r="G55" s="200"/>
      <c r="H55" s="211"/>
      <c r="I55" s="215"/>
    </row>
    <row r="56" spans="3:8" s="212" customFormat="1" ht="12.75">
      <c r="C56" s="206" t="s">
        <v>364</v>
      </c>
      <c r="D56" s="55"/>
      <c r="E56" s="205">
        <v>0</v>
      </c>
      <c r="F56" s="211"/>
      <c r="G56" s="205">
        <f>-'B_Link P&amp;L 11'!J27</f>
        <v>0</v>
      </c>
      <c r="H56" s="211"/>
    </row>
    <row r="57" spans="3:8" s="212" customFormat="1" ht="12.75">
      <c r="C57" s="206" t="s">
        <v>365</v>
      </c>
      <c r="D57" s="55"/>
      <c r="E57" s="205"/>
      <c r="F57" s="211"/>
      <c r="G57" s="205"/>
      <c r="H57" s="211"/>
    </row>
    <row r="58" spans="3:8" s="212" customFormat="1" ht="12.75">
      <c r="C58" s="206" t="s">
        <v>366</v>
      </c>
      <c r="D58" s="55"/>
      <c r="E58" s="205"/>
      <c r="F58" s="211"/>
      <c r="G58" s="205"/>
      <c r="H58" s="211"/>
    </row>
    <row r="59" spans="3:8" s="212" customFormat="1" ht="12.75">
      <c r="C59" s="198" t="s">
        <v>367</v>
      </c>
      <c r="D59" s="55"/>
      <c r="E59" s="213">
        <f>E45+E56+E47</f>
        <v>-5234649</v>
      </c>
      <c r="F59" s="211"/>
      <c r="G59" s="213">
        <f>G48+G56</f>
        <v>0</v>
      </c>
      <c r="H59" s="211"/>
    </row>
    <row r="60" spans="3:8" s="212" customFormat="1" ht="12.75">
      <c r="C60" s="206" t="s">
        <v>368</v>
      </c>
      <c r="D60" s="55"/>
      <c r="E60" s="205"/>
      <c r="F60" s="211"/>
      <c r="G60" s="205"/>
      <c r="H60" s="211"/>
    </row>
    <row r="61" spans="3:8" s="212" customFormat="1" ht="12.75">
      <c r="C61" s="198" t="s">
        <v>369</v>
      </c>
      <c r="D61" s="55"/>
      <c r="E61" s="213">
        <f>E36+E59</f>
        <v>2250855</v>
      </c>
      <c r="F61" s="211"/>
      <c r="G61" s="213">
        <f>G59+G36</f>
        <v>0</v>
      </c>
      <c r="H61" s="211"/>
    </row>
    <row r="62" spans="3:8" s="212" customFormat="1" ht="12.75">
      <c r="C62" s="206" t="s">
        <v>370</v>
      </c>
      <c r="D62" s="55"/>
      <c r="E62" s="200">
        <v>0</v>
      </c>
      <c r="F62" s="211"/>
      <c r="G62" s="200">
        <v>0</v>
      </c>
      <c r="H62" s="211"/>
    </row>
    <row r="63" spans="3:8" s="212" customFormat="1" ht="13.5" thickBot="1">
      <c r="C63" s="198" t="s">
        <v>371</v>
      </c>
      <c r="D63" s="55"/>
      <c r="E63" s="216">
        <v>2250855</v>
      </c>
      <c r="F63" s="211"/>
      <c r="G63" s="216">
        <v>0</v>
      </c>
      <c r="H63" s="211"/>
    </row>
    <row r="64" spans="3:10" s="212" customFormat="1" ht="13.5" thickTop="1">
      <c r="C64" s="206"/>
      <c r="D64" s="55"/>
      <c r="E64" s="205"/>
      <c r="F64" s="211"/>
      <c r="G64" s="200"/>
      <c r="H64" s="211"/>
      <c r="J64" s="215"/>
    </row>
    <row r="65" spans="3:8" ht="12.75">
      <c r="C65" s="198"/>
      <c r="D65" s="54"/>
      <c r="E65" s="205"/>
      <c r="F65" s="202"/>
      <c r="G65" s="204"/>
      <c r="H65" s="202"/>
    </row>
    <row r="66" spans="3:10" ht="12.75">
      <c r="C66" s="119"/>
      <c r="D66" s="119"/>
      <c r="E66" s="119"/>
      <c r="F66" s="119"/>
      <c r="G66" s="119"/>
      <c r="H66" s="119"/>
      <c r="I66" s="119"/>
      <c r="J66" s="208"/>
    </row>
    <row r="67" spans="3:10" ht="13.5" thickBot="1">
      <c r="C67" s="116" t="s">
        <v>391</v>
      </c>
      <c r="D67" s="117"/>
      <c r="E67" s="118"/>
      <c r="G67" s="118"/>
      <c r="J67" s="208"/>
    </row>
    <row r="68" spans="3:7" ht="12.75">
      <c r="C68" s="116"/>
      <c r="D68" s="117"/>
      <c r="E68" s="119"/>
      <c r="G68" s="119"/>
    </row>
    <row r="69" spans="3:7" ht="12.75">
      <c r="C69" s="116"/>
      <c r="D69" s="117"/>
      <c r="E69" s="119"/>
      <c r="G69" s="119"/>
    </row>
    <row r="70" spans="3:7" ht="13.5" thickBot="1">
      <c r="C70" s="116" t="s">
        <v>392</v>
      </c>
      <c r="D70" s="117"/>
      <c r="E70" s="118"/>
      <c r="G70" s="118"/>
    </row>
    <row r="71" spans="3:7" ht="12.75">
      <c r="C71" s="198"/>
      <c r="D71" s="55"/>
      <c r="G71" s="204"/>
    </row>
    <row r="72" spans="3:7" ht="12.75">
      <c r="C72" s="217"/>
      <c r="D72" s="55"/>
      <c r="G72" s="210"/>
    </row>
    <row r="73" spans="3:7" ht="12.75">
      <c r="C73" s="198"/>
      <c r="D73" s="55"/>
      <c r="G73" s="210"/>
    </row>
    <row r="74" spans="3:7" ht="12.75">
      <c r="C74" s="201"/>
      <c r="D74" s="55"/>
      <c r="G74" s="210"/>
    </row>
    <row r="75" spans="3:8" ht="12.75">
      <c r="C75" s="201"/>
      <c r="D75" s="55"/>
      <c r="F75" s="205"/>
      <c r="G75" s="210"/>
      <c r="H75" s="205"/>
    </row>
    <row r="76" spans="3:7" ht="12.75">
      <c r="C76" s="201"/>
      <c r="D76" s="55"/>
      <c r="G76" s="210"/>
    </row>
    <row r="77" spans="3:7" ht="12.75">
      <c r="C77" s="198"/>
      <c r="D77" s="55"/>
      <c r="G77" s="204"/>
    </row>
    <row r="78" spans="3:7" ht="12.75">
      <c r="C78" s="198"/>
      <c r="D78" s="55"/>
      <c r="G78" s="210"/>
    </row>
    <row r="79" spans="3:7" ht="12.75">
      <c r="C79" s="198"/>
      <c r="D79" s="55"/>
      <c r="G79" s="210"/>
    </row>
    <row r="80" spans="3:7" ht="12.75">
      <c r="C80" s="218"/>
      <c r="D80" s="55"/>
      <c r="G80" s="210"/>
    </row>
    <row r="81" spans="3:7" ht="12.75">
      <c r="C81" s="201"/>
      <c r="D81" s="55"/>
      <c r="G81" s="210"/>
    </row>
    <row r="82" spans="3:7" ht="12.75">
      <c r="C82" s="201"/>
      <c r="D82" s="55"/>
      <c r="G82" s="210"/>
    </row>
    <row r="83" spans="3:7" ht="12.75">
      <c r="C83" s="198"/>
      <c r="D83" s="55"/>
      <c r="G83" s="204"/>
    </row>
    <row r="84" spans="3:7" ht="12.75">
      <c r="C84" s="217"/>
      <c r="D84" s="55"/>
      <c r="G84" s="210"/>
    </row>
    <row r="85" spans="3:7" ht="12.75">
      <c r="C85" s="198"/>
      <c r="D85" s="54"/>
      <c r="G85" s="204"/>
    </row>
    <row r="86" spans="3:7" ht="12.75">
      <c r="C86" s="206"/>
      <c r="D86" s="55"/>
      <c r="G86" s="210"/>
    </row>
    <row r="87" spans="3:7" ht="12.75">
      <c r="C87" s="198"/>
      <c r="D87" s="54"/>
      <c r="G87" s="204"/>
    </row>
  </sheetData>
  <sheetProtection/>
  <printOptions/>
  <pageMargins left="0.3" right="0.37" top="0.56" bottom="0.49" header="0.4" footer="0.5"/>
  <pageSetup horizontalDpi="600" verticalDpi="600" orientation="portrait" scale="90" r:id="rId1"/>
  <headerFooter alignWithMargins="0">
    <oddHeader>&amp;C&amp;"Arial,Bold"&amp;12
&amp;"Arial,Regular"&amp;10
</oddHeader>
    <oddFooter>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Consulting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 Zisi</dc:creator>
  <cp:keywords/>
  <dc:description/>
  <cp:lastModifiedBy>xxx</cp:lastModifiedBy>
  <cp:lastPrinted>2013-07-27T12:32:12Z</cp:lastPrinted>
  <dcterms:created xsi:type="dcterms:W3CDTF">2006-03-16T09:44:06Z</dcterms:created>
  <dcterms:modified xsi:type="dcterms:W3CDTF">2013-07-27T12:32:21Z</dcterms:modified>
  <cp:category/>
  <cp:version/>
  <cp:contentType/>
  <cp:contentStatus/>
</cp:coreProperties>
</file>