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820" activeTab="3"/>
  </bookViews>
  <sheets>
    <sheet name="Bilanci" sheetId="1" r:id="rId1"/>
    <sheet name="Te Ardhura,shpenz" sheetId="2" r:id="rId2"/>
    <sheet name="Levizja parase" sheetId="3" r:id="rId3"/>
    <sheet name="Levizja kapitalit" sheetId="4" r:id="rId4"/>
    <sheet name="PASQYA AAM " sheetId="5" r:id="rId5"/>
    <sheet name="PASQYRA NR 1.2" sheetId="6" r:id="rId6"/>
    <sheet name="PASQYRA NR 3" sheetId="7" r:id="rId7"/>
  </sheets>
  <externalReferences>
    <externalReference r:id="rId10"/>
  </externalReferences>
  <definedNames>
    <definedName name="_xlnm.Print_Area" localSheetId="0">'Bilanci'!$A$1:$E$117</definedName>
    <definedName name="_xlnm.Print_Area" localSheetId="2">'Levizja parase'!$A$1:$E$31</definedName>
  </definedNames>
  <calcPr fullCalcOnLoad="1"/>
</workbook>
</file>

<file path=xl/sharedStrings.xml><?xml version="1.0" encoding="utf-8"?>
<sst xmlns="http://schemas.openxmlformats.org/spreadsheetml/2006/main" count="503" uniqueCount="344">
  <si>
    <t xml:space="preserve">Bilanci Kontabël  31 Dhjetor  2013 </t>
  </si>
  <si>
    <t xml:space="preserve">Firma  AR EUROPROJEKT  sh.p.k. </t>
  </si>
  <si>
    <t>Zëri i Bilancit</t>
  </si>
  <si>
    <t>Shenime</t>
  </si>
  <si>
    <t>Viti Ushtrimor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</si>
  <si>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</si>
  <si>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</si>
  <si>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</si>
  <si>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</si>
  <si>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</si>
  <si>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</si>
  <si>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</si>
  <si>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a)</t>
  </si>
  <si>
    <t>Derivativët</t>
  </si>
  <si>
    <t>b)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</si>
  <si>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</si>
  <si>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</si>
  <si>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</si>
  <si>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</si>
  <si>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</si>
  <si>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TVSH,T/FIT</t>
  </si>
  <si>
    <t>c)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</si>
  <si>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</si>
  <si>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</si>
  <si>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</si>
  <si>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</si>
  <si>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</si>
  <si>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</si>
  <si>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  Inventar I Imet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</si>
  <si>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</si>
  <si>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</si>
  <si>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</si>
  <si>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</si>
  <si>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</si>
  <si>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</si>
  <si>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</si>
  <si>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</si>
  <si>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</si>
  <si>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</si>
  <si>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</si>
  <si>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</si>
  <si>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</si>
  <si>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</si>
  <si>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</si>
  <si>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</si>
  <si>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</si>
  <si>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</si>
  <si>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</si>
  <si>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</si>
  <si>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</si>
  <si>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</si>
  <si>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</si>
  <si>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</si>
  <si>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</si>
  <si>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</si>
  <si>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</si>
  <si>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</si>
  <si>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Bilanci Kontabël  31 Dhjetor  2013</t>
  </si>
  <si>
    <t>B</t>
  </si>
  <si>
    <t>PASIVET DHE KAPITALI</t>
  </si>
  <si>
    <t>Pasivet Afatshkurtra</t>
  </si>
  <si>
    <t>Dervativët</t>
  </si>
  <si>
    <t>Huamarrjet</t>
  </si>
  <si>
    <t>Huat dhe obligacionet afatshkurtra Overdraft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</si>
  <si>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</si>
  <si>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</si>
  <si>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</si>
  <si>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</si>
  <si>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</si>
  <si>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</si>
  <si>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</si>
  <si>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</si>
  <si>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</si>
  <si>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</si>
  <si>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</si>
  <si>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</si>
  <si>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</si>
  <si>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</si>
  <si>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</si>
  <si>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</si>
  <si>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</si>
  <si>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</si>
  <si>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</si>
  <si>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</si>
  <si>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</si>
  <si>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</si>
  <si>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</si>
  <si>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</si>
  <si>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</si>
  <si>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</si>
  <si>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</si>
  <si>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</si>
  <si>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</si>
  <si>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</si>
  <si>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</si>
  <si>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</si>
  <si>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</si>
  <si>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</si>
  <si>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Pasqyrat Financiare lexohen se bashku me shenimet shpjeguese 1-40</t>
  </si>
  <si>
    <t xml:space="preserve">Firma "AR EUROPROJEKT"  sh.p.k. </t>
  </si>
  <si>
    <t>2.  Pasqyra e të ardhurave dhe shpenzimeve. Periudha 1 Janar - 31 Dhjetor 2013</t>
  </si>
  <si>
    <t>ne leke</t>
  </si>
  <si>
    <t>N.r.</t>
  </si>
  <si>
    <t>P Ë R SH K R I M I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</si>
  <si>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</si>
  <si>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</si>
  <si>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</si>
  <si>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</si>
  <si>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</si>
  <si>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</si>
  <si>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</si>
  <si>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</si>
  <si>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</si>
  <si>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</si>
  <si>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</si>
  <si>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</si>
  <si>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</si>
  <si>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</si>
  <si>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</si>
  <si>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</si>
  <si>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</si>
  <si>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</si>
  <si>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</si>
  <si>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</si>
  <si>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</si>
  <si>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</si>
  <si>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</si>
  <si>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</si>
  <si>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</si>
  <si>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</si>
  <si>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</si>
  <si>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</si>
  <si>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</si>
  <si>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</si>
  <si>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 xml:space="preserve">Pasqyrat Financiare lexohen se bashku me shenimet shpjeguese </t>
  </si>
  <si>
    <t xml:space="preserve">Shoqeria  "AR  EUROPROJECTS " sh.p.k.     </t>
  </si>
  <si>
    <r>
      <t xml:space="preserve">   3.a.  Pasqyra e  fluksit te parasë për vitin ushtrimor te mbyllur me 31 Dhjetor 2013. </t>
    </r>
    <r>
      <rPr>
        <sz val="12"/>
        <color indexed="10"/>
        <rFont val="Book Antiqua"/>
        <family val="1"/>
      </rPr>
      <t>CASH FLOWS FOR THE YEAR ENDED 31 DECEMBER 2013</t>
    </r>
  </si>
  <si>
    <r>
      <t xml:space="preserve">Sipas metodës direkte . </t>
    </r>
    <r>
      <rPr>
        <sz val="12"/>
        <color indexed="10"/>
        <rFont val="Book Antiqua"/>
        <family val="1"/>
      </rPr>
      <t>Direct method</t>
    </r>
  </si>
  <si>
    <t>Viti Para-ardhës</t>
  </si>
  <si>
    <r>
      <t>Fluksi parave nga veprimtarite e shfrytezimit.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Cash flows from operating activities</t>
    </r>
  </si>
  <si>
    <t>Paratë e arkëtuara nga klientët</t>
  </si>
  <si>
    <t>Paratë e paguara ndaj furnitorëve dhe punonjësve</t>
  </si>
  <si>
    <t>Paratë e ardhura nga veprimtaritë</t>
  </si>
  <si>
    <r>
      <t xml:space="preserve">Interesi i paguar - </t>
    </r>
    <r>
      <rPr>
        <sz val="12"/>
        <color indexed="10"/>
        <rFont val="Book Antiqua"/>
        <family val="1"/>
      </rPr>
      <t xml:space="preserve"> Interest paid</t>
    </r>
  </si>
  <si>
    <r>
      <t>Tatim fitimi i paguar -</t>
    </r>
    <r>
      <rPr>
        <sz val="12"/>
        <color indexed="10"/>
        <rFont val="Book Antiqua"/>
        <family val="1"/>
      </rPr>
      <t xml:space="preserve"> Taxtion paid</t>
    </r>
  </si>
  <si>
    <r>
      <t>Paraja neto nga veprimtaritë e shfrytëzimit</t>
    </r>
    <r>
      <rPr>
        <sz val="12"/>
        <color indexed="10"/>
        <rFont val="Book Antiqua"/>
        <family val="1"/>
      </rPr>
      <t xml:space="preserve"> - Net cash flows from operating activities</t>
    </r>
  </si>
  <si>
    <r>
      <t>Fluksi i parave  nga veprimtarite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Cash flows from investing activities</t>
    </r>
  </si>
  <si>
    <t>Blerja e kompanise se kontrolluar X së kontrolluar  minus paratë e arkëtuara</t>
  </si>
  <si>
    <r>
      <t xml:space="preserve">Blerja e  aktiveve afatgjata materiale </t>
    </r>
    <r>
      <rPr>
        <sz val="12"/>
        <color indexed="10"/>
        <rFont val="Book Antiqua"/>
        <family val="1"/>
      </rPr>
      <t>-Payments for the acquisition of property, plant and equipment</t>
    </r>
  </si>
  <si>
    <r>
      <t xml:space="preserve">Të ardhura nga shitja e paisjeve . </t>
    </r>
    <r>
      <rPr>
        <sz val="12"/>
        <color indexed="10"/>
        <rFont val="Book Antiqua"/>
        <family val="1"/>
      </rPr>
      <t>Receipts from sale of property, plant and equipment</t>
    </r>
  </si>
  <si>
    <r>
      <t xml:space="preserve">Interesi i arkëtuar </t>
    </r>
    <r>
      <rPr>
        <sz val="12"/>
        <color indexed="10"/>
        <rFont val="Book Antiqua"/>
        <family val="1"/>
      </rPr>
      <t>- Interest received</t>
    </r>
  </si>
  <si>
    <r>
      <t xml:space="preserve">Dividendët e arkëtuar </t>
    </r>
    <r>
      <rPr>
        <sz val="12"/>
        <color indexed="10"/>
        <rFont val="Book Antiqua"/>
        <family val="1"/>
      </rPr>
      <t>- Dividends received</t>
    </r>
  </si>
  <si>
    <r>
      <t>Paraja  neto,  e përdorur në aktivitetet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Net cash flows used in investing activities</t>
    </r>
  </si>
  <si>
    <t>C</t>
  </si>
  <si>
    <r>
      <t xml:space="preserve">Fluksi i parave nga aktivitetet  financiare </t>
    </r>
    <r>
      <rPr>
        <sz val="12"/>
        <color indexed="10"/>
        <rFont val="Book Antiqua"/>
        <family val="1"/>
      </rPr>
      <t>- Cash flows from financing activities</t>
    </r>
  </si>
  <si>
    <r>
      <t xml:space="preserve">Te ardhura nga emetimi i kapitalit aksionar </t>
    </r>
    <r>
      <rPr>
        <sz val="12"/>
        <color indexed="10"/>
        <rFont val="Book Antiqua"/>
        <family val="1"/>
      </rPr>
      <t>- Proceeds from issue of share capital to minority</t>
    </r>
  </si>
  <si>
    <r>
      <t xml:space="preserve">Te ardhura nga huamarrje afatgjata </t>
    </r>
    <r>
      <rPr>
        <sz val="12"/>
        <color indexed="10"/>
        <rFont val="Book Antiqua"/>
        <family val="1"/>
      </rPr>
      <t>- Proceeds from borrowing - net</t>
    </r>
  </si>
  <si>
    <r>
      <t xml:space="preserve">Pagesat e detyrimeve të qirasë financiare </t>
    </r>
    <r>
      <rPr>
        <sz val="12"/>
        <color indexed="10"/>
        <rFont val="Book Antiqua"/>
        <family val="1"/>
      </rPr>
      <t>- Interest paid</t>
    </r>
  </si>
  <si>
    <r>
      <t xml:space="preserve">Dividendë të paguar </t>
    </r>
    <r>
      <rPr>
        <sz val="12"/>
        <color indexed="10"/>
        <rFont val="Book Antiqua"/>
        <family val="1"/>
      </rPr>
      <t>- Dividends paid</t>
    </r>
  </si>
  <si>
    <r>
      <t>Para neto e përdorur në veprimtaritë financiare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Net cash flows used in financing activities</t>
    </r>
  </si>
  <si>
    <r>
      <t>Rritja / rënia neto e mjeteve monetare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Increase / decrease  in cash</t>
    </r>
  </si>
  <si>
    <r>
      <t>Mjete monetare ne fillim te periudhes kontabel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Cash  the beginning of the year</t>
    </r>
  </si>
  <si>
    <r>
      <t>Mjete monetare ne fund te periudhes kontabel</t>
    </r>
    <r>
      <rPr>
        <sz val="12"/>
        <color indexed="10"/>
        <rFont val="Book Antiqua"/>
        <family val="1"/>
      </rPr>
      <t xml:space="preserve"> - Cash  at the end of the year</t>
    </r>
  </si>
  <si>
    <t>4.PASQYRA E NDRYSHIMEVE NË KAPITAL PËR VITIN QË MBYLLET MË  31 DHJETOR 2013 .</t>
  </si>
  <si>
    <t>b) ne një pasqyrë të  pakonsoliduar</t>
  </si>
  <si>
    <t>4.FINANCIAL STATEMENT OF CHANGES IN SHAREHOLDERS`EQUITY FOR THE YEAR ENDED 31 DECEMBER 2013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</si>
  <si>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</si>
  <si>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</si>
  <si>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</si>
  <si>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</si>
  <si>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</si>
  <si>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</si>
  <si>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</si>
  <si>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r>
      <t xml:space="preserve">Pozicioni më 31 dhjetor 2011 </t>
    </r>
    <r>
      <rPr>
        <sz val="12"/>
        <color indexed="10"/>
        <rFont val="Book Antiqua"/>
        <family val="1"/>
      </rPr>
      <t>At 31  December 2011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</si>
  <si>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</si>
  <si>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</si>
  <si>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</si>
  <si>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</si>
  <si>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r>
      <t xml:space="preserve">Pozicioni më 31 dhjetor 2012 </t>
    </r>
    <r>
      <rPr>
        <sz val="12"/>
        <color indexed="10"/>
        <rFont val="Book Antiqua"/>
        <family val="1"/>
      </rPr>
      <t>At 31  December 2012</t>
    </r>
  </si>
  <si>
    <r>
      <t xml:space="preserve">Pozicioni më 31 dhjetor 2013 </t>
    </r>
    <r>
      <rPr>
        <sz val="12"/>
        <color indexed="10"/>
        <rFont val="Book Antiqua"/>
        <family val="1"/>
      </rPr>
      <t>At 31  December 2013</t>
    </r>
  </si>
  <si>
    <t>K66725002V</t>
  </si>
  <si>
    <t>Aktivet Afatgjata Materiale  me vlere fillestare   2013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</si>
  <si>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</si>
  <si>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</si>
  <si>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</si>
  <si>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</si>
  <si>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</si>
  <si>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</si>
  <si>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</si>
  <si>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</si>
  <si>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</si>
  <si>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</si>
  <si>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</si>
  <si>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</si>
  <si>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2013</t>
  </si>
  <si>
    <t>Vlera Kontabel Neto e A.A.Materiale  2013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</si>
  <si>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</si>
  <si>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</si>
  <si>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</si>
  <si>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</si>
  <si>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</si>
  <si>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</si>
  <si>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</si>
  <si>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2013</t>
  </si>
  <si>
    <t>Viti 2012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</si>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</sst>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0_L_e_k_-;\-* #,##0.00_L_e_k_-;_-* &quot;-&quot;??_L_e_k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sz val="10"/>
      <name val="Times New Roman"/>
      <family val="1"/>
    </font>
    <font>
      <sz val="10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sz val="12"/>
      <color indexed="10"/>
      <name val="Book Antiqua"/>
      <family val="1"/>
    </font>
    <font>
      <sz val="12"/>
      <name val="Book Antiqua"/>
      <family val="1"/>
    </font>
    <font>
      <i/>
      <sz val="12"/>
      <name val="Book Antiqua"/>
      <family val="1"/>
    </font>
    <font>
      <sz val="12"/>
      <name val="Arial"/>
      <family val="2"/>
    </font>
    <font>
      <b/>
      <sz val="10"/>
      <name val="Book Antiqua"/>
      <family val="1"/>
    </font>
    <font>
      <sz val="12"/>
      <color indexed="12"/>
      <name val="Book Antiqua"/>
      <family val="1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0" fillId="32" borderId="7" applyNumberFormat="0" applyFont="0" applyAlignment="0" applyProtection="0"/>
    <xf numFmtId="0" fontId="63" fillId="27" borderId="8" applyNumberFormat="0" applyAlignment="0" applyProtection="0"/>
    <xf numFmtId="9" fontId="5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1" xfId="42" applyNumberFormat="1" applyFont="1" applyBorder="1" applyAlignment="1">
      <alignment wrapText="1"/>
    </xf>
    <xf numFmtId="172" fontId="3" fillId="0" borderId="12" xfId="42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3" fontId="3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wrapText="1"/>
    </xf>
    <xf numFmtId="172" fontId="3" fillId="33" borderId="12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172" fontId="4" fillId="0" borderId="11" xfId="42" applyNumberFormat="1" applyFont="1" applyBorder="1" applyAlignment="1">
      <alignment wrapText="1"/>
    </xf>
    <xf numFmtId="172" fontId="4" fillId="0" borderId="12" xfId="42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172" fontId="3" fillId="33" borderId="11" xfId="42" applyNumberFormat="1" applyFont="1" applyFill="1" applyBorder="1" applyAlignment="1">
      <alignment wrapText="1"/>
    </xf>
    <xf numFmtId="172" fontId="3" fillId="33" borderId="12" xfId="42" applyNumberFormat="1" applyFont="1" applyFill="1" applyBorder="1" applyAlignment="1">
      <alignment wrapText="1"/>
    </xf>
    <xf numFmtId="172" fontId="3" fillId="0" borderId="11" xfId="42" applyNumberFormat="1" applyFont="1" applyFill="1" applyBorder="1" applyAlignment="1">
      <alignment wrapText="1"/>
    </xf>
    <xf numFmtId="172" fontId="3" fillId="0" borderId="12" xfId="42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172" fontId="8" fillId="33" borderId="11" xfId="42" applyNumberFormat="1" applyFont="1" applyFill="1" applyBorder="1" applyAlignment="1">
      <alignment wrapText="1"/>
    </xf>
    <xf numFmtId="172" fontId="8" fillId="33" borderId="12" xfId="42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172" fontId="4" fillId="0" borderId="14" xfId="42" applyNumberFormat="1" applyFont="1" applyBorder="1" applyAlignment="1">
      <alignment wrapText="1"/>
    </xf>
    <xf numFmtId="172" fontId="4" fillId="0" borderId="15" xfId="42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4" fillId="0" borderId="0" xfId="42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172" fontId="3" fillId="33" borderId="14" xfId="42" applyNumberFormat="1" applyFont="1" applyFill="1" applyBorder="1" applyAlignment="1">
      <alignment wrapText="1"/>
    </xf>
    <xf numFmtId="172" fontId="3" fillId="33" borderId="15" xfId="42" applyNumberFormat="1" applyFont="1" applyFill="1" applyBorder="1" applyAlignment="1">
      <alignment wrapText="1"/>
    </xf>
    <xf numFmtId="0" fontId="10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2" fillId="0" borderId="16" xfId="0" applyFont="1" applyBorder="1" applyAlignment="1">
      <alignment horizontal="center"/>
    </xf>
    <xf numFmtId="172" fontId="12" fillId="0" borderId="16" xfId="42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12" fillId="0" borderId="19" xfId="0" applyFont="1" applyBorder="1" applyAlignment="1">
      <alignment horizontal="center"/>
    </xf>
    <xf numFmtId="172" fontId="11" fillId="0" borderId="19" xfId="42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11" fillId="0" borderId="19" xfId="0" applyFont="1" applyBorder="1" applyAlignment="1">
      <alignment/>
    </xf>
    <xf numFmtId="172" fontId="12" fillId="0" borderId="19" xfId="42" applyNumberFormat="1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19" xfId="42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3" fillId="0" borderId="19" xfId="0" applyFont="1" applyBorder="1" applyAlignment="1">
      <alignment wrapText="1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wrapText="1"/>
    </xf>
    <xf numFmtId="0" fontId="11" fillId="33" borderId="19" xfId="0" applyFont="1" applyFill="1" applyBorder="1" applyAlignment="1">
      <alignment/>
    </xf>
    <xf numFmtId="3" fontId="12" fillId="33" borderId="19" xfId="0" applyNumberFormat="1" applyFont="1" applyFill="1" applyBorder="1" applyAlignment="1">
      <alignment/>
    </xf>
    <xf numFmtId="3" fontId="12" fillId="33" borderId="20" xfId="0" applyNumberFormat="1" applyFont="1" applyFill="1" applyBorder="1" applyAlignment="1">
      <alignment/>
    </xf>
    <xf numFmtId="172" fontId="11" fillId="0" borderId="20" xfId="42" applyNumberFormat="1" applyFont="1" applyBorder="1" applyAlignment="1">
      <alignment/>
    </xf>
    <xf numFmtId="172" fontId="12" fillId="0" borderId="20" xfId="42" applyNumberFormat="1" applyFont="1" applyBorder="1" applyAlignment="1">
      <alignment/>
    </xf>
    <xf numFmtId="43" fontId="11" fillId="0" borderId="19" xfId="42" applyFont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wrapText="1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4" fillId="0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vertical="justify" wrapText="1"/>
    </xf>
    <xf numFmtId="0" fontId="14" fillId="0" borderId="0" xfId="0" applyNumberFormat="1" applyFont="1" applyFill="1" applyBorder="1" applyAlignment="1">
      <alignment vertical="justify" wrapText="1"/>
    </xf>
    <xf numFmtId="0" fontId="14" fillId="0" borderId="0" xfId="0" applyNumberFormat="1" applyFont="1" applyFill="1" applyBorder="1" applyAlignment="1">
      <alignment horizontal="left" vertical="justify" wrapText="1"/>
    </xf>
    <xf numFmtId="0" fontId="14" fillId="0" borderId="24" xfId="0" applyNumberFormat="1" applyFont="1" applyBorder="1" applyAlignment="1">
      <alignment horizontal="center" vertical="justify" wrapText="1"/>
    </xf>
    <xf numFmtId="0" fontId="14" fillId="0" borderId="10" xfId="42" applyNumberFormat="1" applyFont="1" applyBorder="1" applyAlignment="1">
      <alignment horizontal="center" vertical="justify" wrapText="1"/>
    </xf>
    <xf numFmtId="0" fontId="14" fillId="0" borderId="16" xfId="0" applyNumberFormat="1" applyFont="1" applyFill="1" applyBorder="1" applyAlignment="1">
      <alignment horizontal="left" vertical="justify" wrapText="1"/>
    </xf>
    <xf numFmtId="0" fontId="17" fillId="0" borderId="16" xfId="42" applyNumberFormat="1" applyFont="1" applyBorder="1" applyAlignment="1">
      <alignment horizontal="left" vertical="justify" wrapText="1"/>
    </xf>
    <xf numFmtId="0" fontId="17" fillId="0" borderId="17" xfId="42" applyNumberFormat="1" applyFont="1" applyBorder="1" applyAlignment="1">
      <alignment horizontal="left" vertical="justify" wrapText="1"/>
    </xf>
    <xf numFmtId="0" fontId="17" fillId="0" borderId="18" xfId="42" applyNumberFormat="1" applyFont="1" applyBorder="1" applyAlignment="1">
      <alignment horizontal="center" vertical="justify" wrapText="1"/>
    </xf>
    <xf numFmtId="0" fontId="17" fillId="0" borderId="19" xfId="0" applyNumberFormat="1" applyFont="1" applyFill="1" applyBorder="1" applyAlignment="1">
      <alignment horizontal="left" vertical="justify" wrapText="1"/>
    </xf>
    <xf numFmtId="0" fontId="17" fillId="0" borderId="19" xfId="42" applyNumberFormat="1" applyFont="1" applyBorder="1" applyAlignment="1">
      <alignment horizontal="left" vertical="justify" wrapText="1"/>
    </xf>
    <xf numFmtId="172" fontId="17" fillId="0" borderId="19" xfId="42" applyNumberFormat="1" applyFont="1" applyFill="1" applyBorder="1" applyAlignment="1">
      <alignment horizontal="left" vertical="justify" wrapText="1"/>
    </xf>
    <xf numFmtId="172" fontId="17" fillId="0" borderId="20" xfId="42" applyNumberFormat="1" applyFont="1" applyFill="1" applyBorder="1" applyAlignment="1">
      <alignment horizontal="left" vertical="justify" wrapText="1"/>
    </xf>
    <xf numFmtId="172" fontId="16" fillId="0" borderId="19" xfId="42" applyNumberFormat="1" applyFont="1" applyFill="1" applyBorder="1" applyAlignment="1">
      <alignment horizontal="left" vertical="justify" wrapText="1"/>
    </xf>
    <xf numFmtId="172" fontId="16" fillId="0" borderId="20" xfId="42" applyNumberFormat="1" applyFont="1" applyFill="1" applyBorder="1" applyAlignment="1">
      <alignment horizontal="left" vertical="justify" wrapText="1"/>
    </xf>
    <xf numFmtId="0" fontId="18" fillId="0" borderId="19" xfId="0" applyNumberFormat="1" applyFont="1" applyFill="1" applyBorder="1" applyAlignment="1">
      <alignment horizontal="left" vertical="justify" wrapText="1"/>
    </xf>
    <xf numFmtId="172" fontId="17" fillId="33" borderId="19" xfId="42" applyNumberFormat="1" applyFont="1" applyFill="1" applyBorder="1" applyAlignment="1">
      <alignment horizontal="left" vertical="justify" wrapText="1"/>
    </xf>
    <xf numFmtId="172" fontId="17" fillId="33" borderId="20" xfId="42" applyNumberFormat="1" applyFont="1" applyFill="1" applyBorder="1" applyAlignment="1">
      <alignment horizontal="left" vertical="justify" wrapText="1"/>
    </xf>
    <xf numFmtId="0" fontId="14" fillId="0" borderId="18" xfId="42" applyNumberFormat="1" applyFont="1" applyBorder="1" applyAlignment="1">
      <alignment horizontal="center" vertical="justify" wrapText="1"/>
    </xf>
    <xf numFmtId="0" fontId="14" fillId="0" borderId="19" xfId="0" applyNumberFormat="1" applyFont="1" applyFill="1" applyBorder="1" applyAlignment="1">
      <alignment horizontal="left" vertical="justify" wrapText="1"/>
    </xf>
    <xf numFmtId="172" fontId="17" fillId="0" borderId="19" xfId="42" applyNumberFormat="1" applyFont="1" applyBorder="1" applyAlignment="1">
      <alignment horizontal="left" vertical="justify" wrapText="1"/>
    </xf>
    <xf numFmtId="172" fontId="17" fillId="0" borderId="20" xfId="42" applyNumberFormat="1" applyFont="1" applyBorder="1" applyAlignment="1">
      <alignment horizontal="left" vertical="justify" wrapText="1"/>
    </xf>
    <xf numFmtId="0" fontId="17" fillId="0" borderId="18" xfId="42" applyNumberFormat="1" applyFont="1" applyBorder="1" applyAlignment="1">
      <alignment horizontal="left" vertical="justify" wrapText="1"/>
    </xf>
    <xf numFmtId="0" fontId="17" fillId="0" borderId="21" xfId="42" applyNumberFormat="1" applyFont="1" applyBorder="1" applyAlignment="1">
      <alignment horizontal="left" vertical="justify" wrapText="1"/>
    </xf>
    <xf numFmtId="0" fontId="14" fillId="0" borderId="22" xfId="0" applyNumberFormat="1" applyFont="1" applyFill="1" applyBorder="1" applyAlignment="1">
      <alignment horizontal="left" vertical="justify" wrapText="1"/>
    </xf>
    <xf numFmtId="0" fontId="14" fillId="0" borderId="22" xfId="42" applyNumberFormat="1" applyFont="1" applyBorder="1" applyAlignment="1">
      <alignment horizontal="center" vertical="justify" wrapText="1"/>
    </xf>
    <xf numFmtId="172" fontId="17" fillId="33" borderId="22" xfId="42" applyNumberFormat="1" applyFont="1" applyFill="1" applyBorder="1" applyAlignment="1">
      <alignment horizontal="left" vertical="justify" wrapText="1"/>
    </xf>
    <xf numFmtId="172" fontId="17" fillId="33" borderId="23" xfId="42" applyNumberFormat="1" applyFont="1" applyFill="1" applyBorder="1" applyAlignment="1">
      <alignment horizontal="left" vertical="justify" wrapText="1"/>
    </xf>
    <xf numFmtId="0" fontId="17" fillId="0" borderId="0" xfId="42" applyNumberFormat="1" applyFont="1" applyBorder="1" applyAlignment="1">
      <alignment horizontal="left" vertical="justify" wrapText="1"/>
    </xf>
    <xf numFmtId="0" fontId="11" fillId="0" borderId="0" xfId="0" applyNumberFormat="1" applyFont="1" applyAlignment="1">
      <alignment horizontal="left" vertical="center"/>
    </xf>
    <xf numFmtId="0" fontId="19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5" xfId="0" applyFont="1" applyBorder="1" applyAlignment="1">
      <alignment/>
    </xf>
    <xf numFmtId="0" fontId="17" fillId="0" borderId="26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/>
    </xf>
    <xf numFmtId="0" fontId="11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wrapText="1"/>
    </xf>
    <xf numFmtId="172" fontId="21" fillId="0" borderId="19" xfId="42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11" fillId="0" borderId="18" xfId="0" applyFont="1" applyBorder="1" applyAlignment="1">
      <alignment horizontal="left" vertical="center" wrapText="1"/>
    </xf>
    <xf numFmtId="0" fontId="12" fillId="0" borderId="21" xfId="0" applyFont="1" applyBorder="1" applyAlignment="1">
      <alignment wrapText="1"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172" fontId="12" fillId="0" borderId="22" xfId="42" applyNumberFormat="1" applyFont="1" applyBorder="1" applyAlignment="1">
      <alignment/>
    </xf>
    <xf numFmtId="172" fontId="12" fillId="0" borderId="23" xfId="42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9" xfId="44" applyNumberFormat="1" applyBorder="1" applyAlignment="1">
      <alignment/>
    </xf>
    <xf numFmtId="0" fontId="24" fillId="0" borderId="19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3" fontId="0" fillId="0" borderId="28" xfId="44" applyNumberFormat="1" applyBorder="1" applyAlignment="1">
      <alignment/>
    </xf>
    <xf numFmtId="0" fontId="0" fillId="0" borderId="29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3" fontId="25" fillId="0" borderId="30" xfId="44" applyNumberFormat="1" applyFont="1" applyBorder="1" applyAlignment="1">
      <alignment vertical="center"/>
    </xf>
    <xf numFmtId="3" fontId="25" fillId="0" borderId="31" xfId="44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4" fillId="0" borderId="28" xfId="57" applyFont="1" applyBorder="1" applyAlignment="1">
      <alignment horizontal="center"/>
      <protection/>
    </xf>
    <xf numFmtId="2" fontId="29" fillId="0" borderId="32" xfId="57" applyNumberFormat="1" applyFont="1" applyBorder="1" applyAlignment="1">
      <alignment horizontal="center" wrapText="1"/>
      <protection/>
    </xf>
    <xf numFmtId="0" fontId="30" fillId="0" borderId="33" xfId="57" applyFont="1" applyBorder="1" applyAlignment="1">
      <alignment horizontal="center" vertical="center" wrapText="1"/>
      <protection/>
    </xf>
    <xf numFmtId="0" fontId="24" fillId="0" borderId="34" xfId="57" applyFont="1" applyBorder="1" applyAlignment="1">
      <alignment horizontal="center"/>
      <protection/>
    </xf>
    <xf numFmtId="0" fontId="24" fillId="0" borderId="26" xfId="57" applyFont="1" applyBorder="1" applyAlignment="1">
      <alignment horizontal="left" wrapText="1"/>
      <protection/>
    </xf>
    <xf numFmtId="0" fontId="24" fillId="0" borderId="26" xfId="57" applyFont="1" applyBorder="1" applyAlignment="1">
      <alignment horizontal="left"/>
      <protection/>
    </xf>
    <xf numFmtId="0" fontId="24" fillId="0" borderId="27" xfId="57" applyFont="1" applyBorder="1" applyAlignment="1">
      <alignment horizontal="left"/>
      <protection/>
    </xf>
    <xf numFmtId="0" fontId="0" fillId="0" borderId="35" xfId="57" applyFont="1" applyBorder="1" applyAlignment="1">
      <alignment horizontal="center"/>
      <protection/>
    </xf>
    <xf numFmtId="0" fontId="0" fillId="0" borderId="36" xfId="57" applyFont="1" applyBorder="1" applyAlignment="1">
      <alignment horizontal="left" wrapText="1"/>
      <protection/>
    </xf>
    <xf numFmtId="0" fontId="24" fillId="0" borderId="19" xfId="57" applyFont="1" applyBorder="1" applyAlignment="1">
      <alignment horizontal="left"/>
      <protection/>
    </xf>
    <xf numFmtId="0" fontId="24" fillId="0" borderId="20" xfId="57" applyFont="1" applyBorder="1" applyAlignment="1">
      <alignment horizontal="left"/>
      <protection/>
    </xf>
    <xf numFmtId="0" fontId="0" fillId="0" borderId="37" xfId="57" applyFont="1" applyBorder="1" applyAlignment="1">
      <alignment horizontal="center"/>
      <protection/>
    </xf>
    <xf numFmtId="0" fontId="25" fillId="0" borderId="36" xfId="57" applyFont="1" applyBorder="1" applyAlignment="1">
      <alignment horizontal="left" wrapText="1"/>
      <protection/>
    </xf>
    <xf numFmtId="0" fontId="24" fillId="0" borderId="38" xfId="57" applyFont="1" applyBorder="1" applyAlignment="1">
      <alignment horizontal="center"/>
      <protection/>
    </xf>
    <xf numFmtId="0" fontId="24" fillId="0" borderId="36" xfId="57" applyFont="1" applyBorder="1" applyAlignment="1">
      <alignment horizontal="left" wrapText="1"/>
      <protection/>
    </xf>
    <xf numFmtId="0" fontId="0" fillId="0" borderId="16" xfId="57" applyFont="1" applyBorder="1" applyAlignment="1">
      <alignment horizontal="left" wrapText="1"/>
      <protection/>
    </xf>
    <xf numFmtId="0" fontId="0" fillId="0" borderId="39" xfId="57" applyFont="1" applyBorder="1" applyAlignment="1">
      <alignment horizontal="center"/>
      <protection/>
    </xf>
    <xf numFmtId="0" fontId="0" fillId="0" borderId="11" xfId="57" applyFont="1" applyBorder="1" applyAlignment="1">
      <alignment horizontal="left" wrapText="1"/>
      <protection/>
    </xf>
    <xf numFmtId="0" fontId="24" fillId="0" borderId="38" xfId="57" applyFont="1" applyBorder="1" applyAlignment="1">
      <alignment horizontal="center" vertical="center"/>
      <protection/>
    </xf>
    <xf numFmtId="0" fontId="24" fillId="0" borderId="37" xfId="57" applyFont="1" applyBorder="1" applyAlignment="1">
      <alignment horizontal="center" vertical="center"/>
      <protection/>
    </xf>
    <xf numFmtId="0" fontId="0" fillId="0" borderId="36" xfId="57" applyFont="1" applyBorder="1" applyAlignment="1">
      <alignment horizontal="center" wrapText="1"/>
      <protection/>
    </xf>
    <xf numFmtId="0" fontId="24" fillId="0" borderId="35" xfId="57" applyFont="1" applyBorder="1" applyAlignment="1">
      <alignment horizontal="center"/>
      <protection/>
    </xf>
    <xf numFmtId="0" fontId="23" fillId="0" borderId="19" xfId="57" applyFont="1" applyBorder="1" applyAlignment="1">
      <alignment horizontal="left" wrapText="1"/>
      <protection/>
    </xf>
    <xf numFmtId="0" fontId="24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4" fillId="0" borderId="37" xfId="57" applyFont="1" applyBorder="1" applyAlignment="1">
      <alignment horizontal="center"/>
      <protection/>
    </xf>
    <xf numFmtId="0" fontId="24" fillId="0" borderId="19" xfId="57" applyFont="1" applyBorder="1" applyAlignment="1">
      <alignment horizontal="left" wrapText="1"/>
      <protection/>
    </xf>
    <xf numFmtId="0" fontId="24" fillId="0" borderId="39" xfId="57" applyFont="1" applyBorder="1" applyAlignment="1">
      <alignment horizontal="center"/>
      <protection/>
    </xf>
    <xf numFmtId="0" fontId="24" fillId="0" borderId="16" xfId="57" applyFont="1" applyBorder="1" applyAlignment="1">
      <alignment horizontal="left" wrapText="1"/>
      <protection/>
    </xf>
    <xf numFmtId="172" fontId="24" fillId="0" borderId="19" xfId="42" applyNumberFormat="1" applyFont="1" applyBorder="1" applyAlignment="1">
      <alignment horizontal="left"/>
    </xf>
    <xf numFmtId="172" fontId="24" fillId="0" borderId="20" xfId="42" applyNumberFormat="1" applyFont="1" applyBorder="1" applyAlignment="1">
      <alignment horizontal="left"/>
    </xf>
    <xf numFmtId="0" fontId="24" fillId="0" borderId="40" xfId="57" applyFont="1" applyBorder="1" applyAlignment="1">
      <alignment horizontal="center"/>
      <protection/>
    </xf>
    <xf numFmtId="0" fontId="24" fillId="0" borderId="22" xfId="57" applyFont="1" applyBorder="1" applyAlignment="1">
      <alignment horizontal="left" wrapText="1"/>
      <protection/>
    </xf>
    <xf numFmtId="172" fontId="24" fillId="0" borderId="22" xfId="42" applyNumberFormat="1" applyFont="1" applyBorder="1" applyAlignment="1">
      <alignment horizontal="left"/>
    </xf>
    <xf numFmtId="172" fontId="24" fillId="0" borderId="23" xfId="42" applyNumberFormat="1" applyFont="1" applyBorder="1" applyAlignment="1">
      <alignment horizontal="left"/>
    </xf>
    <xf numFmtId="0" fontId="24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left" wrapText="1"/>
      <protection/>
    </xf>
    <xf numFmtId="0" fontId="24" fillId="0" borderId="0" xfId="57" applyFont="1" applyBorder="1" applyAlignment="1">
      <alignment horizontal="left"/>
      <protection/>
    </xf>
    <xf numFmtId="0" fontId="31" fillId="0" borderId="28" xfId="57" applyFont="1" applyBorder="1">
      <alignment/>
      <protection/>
    </xf>
    <xf numFmtId="2" fontId="29" fillId="0" borderId="28" xfId="57" applyNumberFormat="1" applyFont="1" applyBorder="1" applyAlignment="1">
      <alignment horizontal="center" wrapText="1"/>
      <protection/>
    </xf>
    <xf numFmtId="0" fontId="30" fillId="0" borderId="28" xfId="57" applyFont="1" applyBorder="1" applyAlignment="1">
      <alignment horizontal="center" vertical="center" wrapText="1"/>
      <protection/>
    </xf>
    <xf numFmtId="0" fontId="30" fillId="0" borderId="25" xfId="57" applyFont="1" applyBorder="1" applyAlignment="1">
      <alignment horizontal="center"/>
      <protection/>
    </xf>
    <xf numFmtId="0" fontId="30" fillId="0" borderId="26" xfId="57" applyFont="1" applyBorder="1" applyAlignment="1">
      <alignment horizontal="left" wrapText="1"/>
      <protection/>
    </xf>
    <xf numFmtId="0" fontId="30" fillId="0" borderId="26" xfId="57" applyFont="1" applyBorder="1" applyAlignment="1">
      <alignment horizontal="left"/>
      <protection/>
    </xf>
    <xf numFmtId="0" fontId="30" fillId="0" borderId="27" xfId="57" applyFont="1" applyBorder="1" applyAlignment="1">
      <alignment horizontal="left"/>
      <protection/>
    </xf>
    <xf numFmtId="0" fontId="31" fillId="0" borderId="18" xfId="57" applyFont="1" applyBorder="1" applyAlignment="1">
      <alignment horizontal="left"/>
      <protection/>
    </xf>
    <xf numFmtId="0" fontId="31" fillId="0" borderId="19" xfId="58" applyFont="1" applyFill="1" applyBorder="1" applyAlignment="1">
      <alignment horizontal="left" wrapText="1"/>
      <protection/>
    </xf>
    <xf numFmtId="0" fontId="30" fillId="0" borderId="19" xfId="57" applyFont="1" applyBorder="1" applyAlignment="1">
      <alignment horizontal="left"/>
      <protection/>
    </xf>
    <xf numFmtId="0" fontId="30" fillId="0" borderId="20" xfId="57" applyFont="1" applyBorder="1" applyAlignment="1">
      <alignment horizontal="left"/>
      <protection/>
    </xf>
    <xf numFmtId="0" fontId="31" fillId="0" borderId="19" xfId="57" applyFont="1" applyBorder="1" applyAlignment="1">
      <alignment horizontal="left" wrapText="1"/>
      <protection/>
    </xf>
    <xf numFmtId="0" fontId="30" fillId="0" borderId="18" xfId="57" applyFont="1" applyBorder="1" applyAlignment="1">
      <alignment horizontal="center"/>
      <protection/>
    </xf>
    <xf numFmtId="0" fontId="30" fillId="0" borderId="19" xfId="57" applyFont="1" applyBorder="1" applyAlignment="1">
      <alignment horizontal="left" wrapText="1"/>
      <protection/>
    </xf>
    <xf numFmtId="0" fontId="31" fillId="0" borderId="18" xfId="57" applyFont="1" applyBorder="1" applyAlignment="1">
      <alignment horizontal="center"/>
      <protection/>
    </xf>
    <xf numFmtId="0" fontId="31" fillId="0" borderId="19" xfId="57" applyFont="1" applyBorder="1" applyAlignment="1">
      <alignment horizontal="left"/>
      <protection/>
    </xf>
    <xf numFmtId="0" fontId="30" fillId="0" borderId="20" xfId="57" applyFont="1" applyBorder="1" applyAlignment="1">
      <alignment horizontal="left" wrapText="1"/>
      <protection/>
    </xf>
    <xf numFmtId="172" fontId="30" fillId="0" borderId="19" xfId="42" applyNumberFormat="1" applyFont="1" applyBorder="1" applyAlignment="1">
      <alignment horizontal="left"/>
    </xf>
    <xf numFmtId="0" fontId="31" fillId="0" borderId="18" xfId="57" applyFont="1" applyFill="1" applyBorder="1" applyAlignment="1">
      <alignment horizontal="center"/>
      <protection/>
    </xf>
    <xf numFmtId="172" fontId="30" fillId="0" borderId="19" xfId="57" applyNumberFormat="1" applyFont="1" applyBorder="1" applyAlignment="1">
      <alignment horizontal="left"/>
      <protection/>
    </xf>
    <xf numFmtId="0" fontId="31" fillId="0" borderId="37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16" xfId="57" applyFont="1" applyBorder="1" applyAlignment="1">
      <alignment horizontal="center" vertical="center" wrapText="1"/>
      <protection/>
    </xf>
    <xf numFmtId="0" fontId="30" fillId="0" borderId="17" xfId="57" applyFont="1" applyBorder="1" applyAlignment="1">
      <alignment horizontal="center" vertical="center" wrapText="1"/>
      <protection/>
    </xf>
    <xf numFmtId="0" fontId="30" fillId="0" borderId="18" xfId="57" applyFont="1" applyBorder="1">
      <alignment/>
      <protection/>
    </xf>
    <xf numFmtId="0" fontId="31" fillId="0" borderId="18" xfId="0" applyFont="1" applyBorder="1" applyAlignment="1">
      <alignment/>
    </xf>
    <xf numFmtId="0" fontId="31" fillId="0" borderId="18" xfId="57" applyFont="1" applyBorder="1">
      <alignment/>
      <protection/>
    </xf>
    <xf numFmtId="0" fontId="31" fillId="0" borderId="21" xfId="57" applyFont="1" applyBorder="1">
      <alignment/>
      <protection/>
    </xf>
    <xf numFmtId="0" fontId="30" fillId="0" borderId="22" xfId="57" applyFont="1" applyBorder="1" applyAlignment="1">
      <alignment horizontal="left"/>
      <protection/>
    </xf>
    <xf numFmtId="0" fontId="31" fillId="0" borderId="22" xfId="57" applyFont="1" applyBorder="1" applyAlignment="1">
      <alignment horizontal="left"/>
      <protection/>
    </xf>
    <xf numFmtId="0" fontId="30" fillId="0" borderId="23" xfId="57" applyFont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" xfId="0" applyFill="1" applyBorder="1" applyAlignment="1">
      <alignment/>
    </xf>
    <xf numFmtId="172" fontId="0" fillId="0" borderId="19" xfId="42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0" fontId="24" fillId="0" borderId="28" xfId="0" applyFont="1" applyBorder="1" applyAlignment="1">
      <alignment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28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36" xfId="0" applyFont="1" applyBorder="1" applyAlignment="1">
      <alignment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left" vertical="justify" wrapText="1"/>
    </xf>
    <xf numFmtId="0" fontId="14" fillId="0" borderId="30" xfId="0" applyNumberFormat="1" applyFont="1" applyBorder="1" applyAlignment="1">
      <alignment horizontal="left" vertical="justify" wrapText="1"/>
    </xf>
    <xf numFmtId="0" fontId="14" fillId="0" borderId="31" xfId="0" applyNumberFormat="1" applyFont="1" applyBorder="1" applyAlignment="1">
      <alignment horizontal="left" vertical="justify" wrapText="1"/>
    </xf>
    <xf numFmtId="0" fontId="14" fillId="0" borderId="44" xfId="0" applyNumberFormat="1" applyFont="1" applyBorder="1" applyAlignment="1">
      <alignment horizontal="left" vertical="justify" wrapText="1"/>
    </xf>
    <xf numFmtId="0" fontId="14" fillId="0" borderId="51" xfId="0" applyNumberFormat="1" applyFont="1" applyBorder="1" applyAlignment="1">
      <alignment horizontal="left" vertical="justify" wrapText="1"/>
    </xf>
    <xf numFmtId="0" fontId="12" fillId="0" borderId="49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4" fillId="0" borderId="41" xfId="57" applyNumberFormat="1" applyFont="1" applyBorder="1" applyAlignment="1">
      <alignment horizontal="center" wrapText="1"/>
      <protection/>
    </xf>
    <xf numFmtId="2" fontId="24" fillId="0" borderId="52" xfId="57" applyNumberFormat="1" applyFont="1" applyBorder="1" applyAlignment="1">
      <alignment horizontal="center" wrapText="1"/>
      <protection/>
    </xf>
    <xf numFmtId="2" fontId="24" fillId="0" borderId="36" xfId="57" applyNumberFormat="1" applyFont="1" applyBorder="1" applyAlignment="1">
      <alignment horizontal="center" wrapText="1"/>
      <protection/>
    </xf>
    <xf numFmtId="2" fontId="29" fillId="0" borderId="0" xfId="57" applyNumberFormat="1" applyFont="1" applyBorder="1" applyAlignment="1">
      <alignment horizontal="center" wrapText="1"/>
      <protection/>
    </xf>
    <xf numFmtId="2" fontId="29" fillId="0" borderId="32" xfId="57" applyNumberFormat="1" applyFont="1" applyBorder="1" applyAlignment="1">
      <alignment horizontal="center" wrapText="1"/>
      <protection/>
    </xf>
    <xf numFmtId="0" fontId="24" fillId="0" borderId="25" xfId="57" applyFont="1" applyBorder="1" applyAlignment="1">
      <alignment horizontal="left" wrapText="1"/>
      <protection/>
    </xf>
    <xf numFmtId="0" fontId="24" fillId="0" borderId="26" xfId="57" applyFont="1" applyBorder="1" applyAlignment="1">
      <alignment horizontal="left" wrapText="1"/>
      <protection/>
    </xf>
    <xf numFmtId="0" fontId="0" fillId="0" borderId="38" xfId="57" applyFont="1" applyBorder="1" applyAlignment="1">
      <alignment horizontal="left" wrapText="1"/>
      <protection/>
    </xf>
    <xf numFmtId="0" fontId="0" fillId="0" borderId="52" xfId="57" applyFont="1" applyBorder="1" applyAlignment="1">
      <alignment horizontal="left" wrapText="1"/>
      <protection/>
    </xf>
    <xf numFmtId="0" fontId="0" fillId="0" borderId="36" xfId="57" applyFont="1" applyBorder="1" applyAlignment="1">
      <alignment horizontal="left" wrapText="1"/>
      <protection/>
    </xf>
    <xf numFmtId="0" fontId="24" fillId="0" borderId="38" xfId="57" applyFont="1" applyBorder="1" applyAlignment="1">
      <alignment horizontal="left" wrapText="1"/>
      <protection/>
    </xf>
    <xf numFmtId="0" fontId="24" fillId="0" borderId="52" xfId="57" applyFont="1" applyBorder="1" applyAlignment="1">
      <alignment horizontal="left" wrapText="1"/>
      <protection/>
    </xf>
    <xf numFmtId="0" fontId="24" fillId="0" borderId="36" xfId="57" applyFont="1" applyBorder="1" applyAlignment="1">
      <alignment horizontal="left" wrapText="1"/>
      <protection/>
    </xf>
    <xf numFmtId="0" fontId="0" fillId="0" borderId="38" xfId="57" applyFont="1" applyBorder="1" applyAlignment="1">
      <alignment horizontal="center" wrapText="1"/>
      <protection/>
    </xf>
    <xf numFmtId="0" fontId="0" fillId="0" borderId="52" xfId="57" applyFont="1" applyBorder="1" applyAlignment="1">
      <alignment horizontal="center" wrapText="1"/>
      <protection/>
    </xf>
    <xf numFmtId="0" fontId="0" fillId="0" borderId="36" xfId="57" applyFont="1" applyBorder="1" applyAlignment="1">
      <alignment horizontal="center" wrapText="1"/>
      <protection/>
    </xf>
    <xf numFmtId="0" fontId="25" fillId="0" borderId="18" xfId="57" applyFont="1" applyBorder="1" applyAlignment="1">
      <alignment horizontal="left" wrapText="1"/>
      <protection/>
    </xf>
    <xf numFmtId="0" fontId="25" fillId="0" borderId="19" xfId="57" applyFont="1" applyBorder="1" applyAlignment="1">
      <alignment horizontal="left" wrapText="1"/>
      <protection/>
    </xf>
    <xf numFmtId="0" fontId="24" fillId="0" borderId="18" xfId="57" applyFont="1" applyBorder="1" applyAlignment="1">
      <alignment horizontal="left" wrapText="1"/>
      <protection/>
    </xf>
    <xf numFmtId="0" fontId="24" fillId="0" borderId="19" xfId="57" applyFont="1" applyBorder="1" applyAlignment="1">
      <alignment horizontal="left" wrapText="1"/>
      <protection/>
    </xf>
    <xf numFmtId="0" fontId="24" fillId="0" borderId="21" xfId="57" applyFont="1" applyBorder="1" applyAlignment="1">
      <alignment horizontal="left" wrapText="1"/>
      <protection/>
    </xf>
    <xf numFmtId="0" fontId="24" fillId="0" borderId="22" xfId="57" applyFont="1" applyBorder="1" applyAlignment="1">
      <alignment horizontal="left" wrapText="1"/>
      <protection/>
    </xf>
    <xf numFmtId="0" fontId="29" fillId="0" borderId="53" xfId="57" applyFont="1" applyBorder="1" applyAlignment="1">
      <alignment horizontal="center" wrapText="1"/>
      <protection/>
    </xf>
    <xf numFmtId="0" fontId="29" fillId="0" borderId="54" xfId="57" applyFont="1" applyBorder="1" applyAlignment="1">
      <alignment horizontal="center" wrapText="1"/>
      <protection/>
    </xf>
    <xf numFmtId="0" fontId="29" fillId="0" borderId="55" xfId="57" applyFont="1" applyBorder="1" applyAlignment="1">
      <alignment horizontal="center" wrapText="1"/>
      <protection/>
    </xf>
    <xf numFmtId="0" fontId="30" fillId="0" borderId="56" xfId="57" applyFont="1" applyBorder="1" applyAlignment="1">
      <alignment horizontal="left" wrapText="1"/>
      <protection/>
    </xf>
    <xf numFmtId="0" fontId="30" fillId="0" borderId="26" xfId="57" applyFont="1" applyBorder="1" applyAlignment="1">
      <alignment horizontal="left" wrapText="1"/>
      <protection/>
    </xf>
    <xf numFmtId="0" fontId="31" fillId="0" borderId="19" xfId="58" applyFont="1" applyFill="1" applyBorder="1" applyAlignment="1">
      <alignment horizontal="left" wrapText="1"/>
      <protection/>
    </xf>
    <xf numFmtId="0" fontId="30" fillId="0" borderId="19" xfId="58" applyFont="1" applyFill="1" applyBorder="1" applyAlignment="1">
      <alignment horizontal="left" wrapText="1"/>
      <protection/>
    </xf>
    <xf numFmtId="0" fontId="30" fillId="0" borderId="19" xfId="57" applyFont="1" applyBorder="1" applyAlignment="1">
      <alignment horizontal="left" wrapText="1"/>
      <protection/>
    </xf>
    <xf numFmtId="0" fontId="31" fillId="0" borderId="19" xfId="57" applyFont="1" applyBorder="1" applyAlignment="1">
      <alignment horizontal="left" wrapText="1"/>
      <protection/>
    </xf>
    <xf numFmtId="0" fontId="31" fillId="0" borderId="19" xfId="57" applyFont="1" applyBorder="1" applyAlignment="1">
      <alignment horizontal="left"/>
      <protection/>
    </xf>
    <xf numFmtId="0" fontId="30" fillId="0" borderId="19" xfId="57" applyFont="1" applyBorder="1" applyAlignment="1">
      <alignment horizontal="left"/>
      <protection/>
    </xf>
    <xf numFmtId="0" fontId="32" fillId="0" borderId="19" xfId="58" applyFont="1" applyFill="1" applyBorder="1" applyAlignment="1">
      <alignment horizontal="left" wrapText="1"/>
      <protection/>
    </xf>
    <xf numFmtId="0" fontId="32" fillId="0" borderId="19" xfId="57" applyFont="1" applyBorder="1" applyAlignment="1">
      <alignment horizontal="left"/>
      <protection/>
    </xf>
    <xf numFmtId="0" fontId="32" fillId="0" borderId="22" xfId="57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asn_2009 Propozimet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orge\my%20documents\FIRMA%20AR%20EUROPROJECT\Pasqyrat%20Fianciare%20%202013\Pasqyrat%20Financiare%20A%20R%20EUROPROJEKT%20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Te Ardhura,shpenz"/>
      <sheetName val="Levizja parase"/>
      <sheetName val="Levizja kapitalit"/>
      <sheetName val="PASQYA AAM "/>
      <sheetName val="PASQYRA NR 1.2"/>
      <sheetName val="PASQYRA NR 3"/>
      <sheetName val="Bilanci F 5"/>
    </sheetNames>
    <sheetDataSet>
      <sheetData sheetId="7">
        <row r="5">
          <cell r="D5">
            <v>-1784432.94</v>
          </cell>
        </row>
        <row r="9">
          <cell r="D9">
            <v>146925879.26</v>
          </cell>
        </row>
        <row r="11">
          <cell r="D11">
            <v>751773.43</v>
          </cell>
        </row>
        <row r="15">
          <cell r="D15">
            <v>109140</v>
          </cell>
        </row>
        <row r="17">
          <cell r="D17">
            <v>478993855</v>
          </cell>
        </row>
        <row r="21">
          <cell r="D21">
            <v>491636452.89</v>
          </cell>
        </row>
        <row r="31">
          <cell r="C31">
            <v>3530747</v>
          </cell>
        </row>
        <row r="33">
          <cell r="C33">
            <v>773185436.06</v>
          </cell>
        </row>
        <row r="37">
          <cell r="C37">
            <v>20326207.23</v>
          </cell>
        </row>
        <row r="41">
          <cell r="C41">
            <v>5300069</v>
          </cell>
        </row>
        <row r="45">
          <cell r="C45">
            <v>69465161.41</v>
          </cell>
        </row>
        <row r="47">
          <cell r="C47">
            <v>120276702.37</v>
          </cell>
        </row>
        <row r="54">
          <cell r="C54">
            <v>89974.57999999984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4"/>
  <sheetViews>
    <sheetView zoomScalePageLayoutView="0" workbookViewId="0" topLeftCell="A100">
      <selection activeCell="B9" sqref="B9"/>
    </sheetView>
  </sheetViews>
  <sheetFormatPr defaultColWidth="9.140625" defaultRowHeight="12.75"/>
  <cols>
    <col min="1" max="1" width="12.421875" style="0" customWidth="1"/>
    <col min="2" max="2" width="50.140625" style="0" customWidth="1"/>
    <col min="3" max="3" width="12.140625" style="0" customWidth="1"/>
    <col min="4" max="4" width="18.00390625" style="0" customWidth="1"/>
    <col min="5" max="5" width="18.7109375" style="0" customWidth="1"/>
  </cols>
  <sheetData>
    <row r="2" spans="2:5" ht="18.75">
      <c r="B2" s="1" t="s">
        <v>0</v>
      </c>
      <c r="C2" s="2" t="s">
        <v>1</v>
      </c>
      <c r="D2" s="2"/>
      <c r="E2" s="3"/>
    </row>
    <row r="3" ht="14.25" thickBot="1">
      <c r="A3" s="4"/>
    </row>
    <row r="4" spans="1:5" ht="18.75" customHeight="1">
      <c r="A4" s="259"/>
      <c r="B4" s="261" t="s">
        <v>2</v>
      </c>
      <c r="C4" s="263" t="s">
        <v>3</v>
      </c>
      <c r="D4" s="263" t="s">
        <v>4</v>
      </c>
      <c r="E4" s="265" t="s">
        <v>5</v>
      </c>
    </row>
    <row r="5" spans="1:5" ht="9" customHeight="1" thickBot="1">
      <c r="A5" s="260"/>
      <c r="B5" s="262"/>
      <c r="C5" s="264"/>
      <c r="D5" s="264"/>
      <c r="E5" s="266"/>
    </row>
    <row r="6" spans="1:5" ht="14.25">
      <c r="A6" s="5" t="s">
        <v>6</v>
      </c>
      <c r="B6" s="6" t="s">
        <v>7</v>
      </c>
      <c r="C6" s="7"/>
      <c r="D6" s="8"/>
      <c r="E6" s="9">
        <v>969468330</v>
      </c>
    </row>
    <row r="7" spans="1:5" ht="14.25">
      <c r="A7" s="5"/>
      <c r="B7" s="10"/>
      <c r="C7" s="7"/>
      <c r="D7" s="7"/>
      <c r="E7" s="11"/>
    </row>
    <row r="8" spans="1:5" ht="14.25">
      <c r="A8" s="5" t="s">
        <v>8</v>
      </c>
      <c r="B8" s="12" t="s">
        <v>9</v>
      </c>
      <c r="C8" s="7"/>
      <c r="D8" s="7"/>
      <c r="E8" s="11"/>
    </row>
    <row r="9" spans="1:5" ht="14.25">
      <c r="A9" s="5"/>
      <c r="B9" s="10"/>
      <c r="C9" s="7"/>
      <c r="D9" s="7"/>
      <c r="E9" s="11"/>
    </row>
    <row r="10" spans="1:7" ht="14.25">
      <c r="A10" s="5">
        <v>1</v>
      </c>
      <c r="B10" s="12" t="s">
        <v>10</v>
      </c>
      <c r="C10" s="13">
        <v>9</v>
      </c>
      <c r="D10" s="14">
        <f>'[1]Bilanci F 5'!C54</f>
        <v>89974.57999999984</v>
      </c>
      <c r="E10" s="15">
        <v>123713</v>
      </c>
      <c r="G10" s="16"/>
    </row>
    <row r="11" spans="1:5" ht="14.25">
      <c r="A11" s="5">
        <v>2</v>
      </c>
      <c r="B11" s="12" t="s">
        <v>11</v>
      </c>
      <c r="C11" s="13">
        <v>10</v>
      </c>
      <c r="D11" s="7"/>
      <c r="E11" s="11"/>
    </row>
    <row r="12" spans="1:5" ht="14.25">
      <c r="A12" s="17" t="s">
        <v>12</v>
      </c>
      <c r="B12" s="10" t="s">
        <v>13</v>
      </c>
      <c r="C12" s="13"/>
      <c r="D12" s="18"/>
      <c r="E12" s="19"/>
    </row>
    <row r="13" spans="1:5" ht="14.25">
      <c r="A13" s="17" t="s">
        <v>14</v>
      </c>
      <c r="B13" s="10" t="s">
        <v>15</v>
      </c>
      <c r="C13" s="13"/>
      <c r="D13" s="18"/>
      <c r="E13" s="19"/>
    </row>
    <row r="14" spans="1:5" ht="14.25">
      <c r="A14" s="20"/>
      <c r="B14" s="21" t="s">
        <v>16</v>
      </c>
      <c r="C14" s="22"/>
      <c r="D14" s="23">
        <f>SUM(D10:D13)</f>
        <v>89974.57999999984</v>
      </c>
      <c r="E14" s="24">
        <f>SUM(E10:E13)</f>
        <v>123713</v>
      </c>
    </row>
    <row r="15" spans="1:5" ht="14.25">
      <c r="A15" s="5">
        <v>3</v>
      </c>
      <c r="B15" s="12" t="s">
        <v>17</v>
      </c>
      <c r="C15" s="13">
        <v>11</v>
      </c>
      <c r="D15" s="7"/>
      <c r="E15" s="11"/>
    </row>
    <row r="16" spans="1:5" ht="14.25">
      <c r="A16" s="17" t="s">
        <v>12</v>
      </c>
      <c r="B16" s="10" t="s">
        <v>18</v>
      </c>
      <c r="C16" s="13"/>
      <c r="D16" s="25"/>
      <c r="E16" s="26"/>
    </row>
    <row r="17" spans="1:5" ht="14.25">
      <c r="A17" s="17" t="s">
        <v>14</v>
      </c>
      <c r="B17" s="10" t="s">
        <v>19</v>
      </c>
      <c r="C17" s="13" t="s">
        <v>20</v>
      </c>
      <c r="D17" s="25">
        <f>'[1]Bilanci F 5'!C41</f>
        <v>5300069</v>
      </c>
      <c r="E17" s="26">
        <v>5300069</v>
      </c>
    </row>
    <row r="18" spans="1:5" ht="14.25">
      <c r="A18" s="17" t="s">
        <v>21</v>
      </c>
      <c r="B18" s="10" t="s">
        <v>22</v>
      </c>
      <c r="C18" s="13"/>
      <c r="D18" s="18"/>
      <c r="E18" s="19"/>
    </row>
    <row r="19" spans="1:5" ht="14.25">
      <c r="A19" s="17" t="s">
        <v>23</v>
      </c>
      <c r="B19" s="10" t="s">
        <v>24</v>
      </c>
      <c r="C19" s="13"/>
      <c r="D19" s="18"/>
      <c r="E19" s="19"/>
    </row>
    <row r="20" spans="1:5" ht="14.25">
      <c r="A20" s="27"/>
      <c r="B20" s="21" t="s">
        <v>16</v>
      </c>
      <c r="C20" s="22"/>
      <c r="D20" s="23">
        <f>SUM(D17:D19)</f>
        <v>5300069</v>
      </c>
      <c r="E20" s="24">
        <f>SUM(E17:E19)</f>
        <v>5300069</v>
      </c>
    </row>
    <row r="21" spans="1:5" ht="14.25">
      <c r="A21" s="5">
        <v>4</v>
      </c>
      <c r="B21" s="12" t="s">
        <v>25</v>
      </c>
      <c r="C21" s="13">
        <v>12</v>
      </c>
      <c r="D21" s="7"/>
      <c r="E21" s="11"/>
    </row>
    <row r="22" spans="1:5" ht="14.25">
      <c r="A22" s="17" t="s">
        <v>12</v>
      </c>
      <c r="B22" s="10" t="s">
        <v>26</v>
      </c>
      <c r="C22" s="13"/>
      <c r="D22" s="28"/>
      <c r="E22" s="29"/>
    </row>
    <row r="23" spans="1:5" ht="14.25">
      <c r="A23" s="17" t="s">
        <v>14</v>
      </c>
      <c r="B23" s="10" t="s">
        <v>27</v>
      </c>
      <c r="C23" s="13"/>
      <c r="D23" s="28">
        <f>'[1]Bilanci F 5'!C33</f>
        <v>773185436.06</v>
      </c>
      <c r="E23" s="29">
        <v>748670866</v>
      </c>
    </row>
    <row r="24" spans="1:5" ht="14.25">
      <c r="A24" s="17" t="s">
        <v>21</v>
      </c>
      <c r="B24" s="10" t="s">
        <v>28</v>
      </c>
      <c r="C24" s="13"/>
      <c r="D24" s="28"/>
      <c r="E24" s="29"/>
    </row>
    <row r="25" spans="1:5" ht="14.25">
      <c r="A25" s="17" t="s">
        <v>23</v>
      </c>
      <c r="B25" s="10" t="s">
        <v>29</v>
      </c>
      <c r="C25" s="13"/>
      <c r="D25" s="28"/>
      <c r="E25" s="29"/>
    </row>
    <row r="26" spans="1:5" ht="14.25">
      <c r="A26" s="30" t="s">
        <v>30</v>
      </c>
      <c r="B26" s="10" t="s">
        <v>31</v>
      </c>
      <c r="C26" s="13"/>
      <c r="D26" s="28">
        <f>'[1]Bilanci F 5'!C37</f>
        <v>20326207.23</v>
      </c>
      <c r="E26" s="29">
        <v>22110640</v>
      </c>
    </row>
    <row r="27" spans="1:5" ht="14.25">
      <c r="A27" s="27"/>
      <c r="B27" s="21" t="s">
        <v>16</v>
      </c>
      <c r="C27" s="22"/>
      <c r="D27" s="31">
        <f>SUM(D23:D26)</f>
        <v>793511643.29</v>
      </c>
      <c r="E27" s="32">
        <f>SUM(E23:E26)</f>
        <v>770781506</v>
      </c>
    </row>
    <row r="28" spans="1:5" ht="14.25">
      <c r="A28" s="5">
        <v>5</v>
      </c>
      <c r="B28" s="12" t="s">
        <v>32</v>
      </c>
      <c r="C28" s="13">
        <v>13</v>
      </c>
      <c r="D28" s="8"/>
      <c r="E28" s="9"/>
    </row>
    <row r="29" spans="1:5" ht="14.25">
      <c r="A29" s="5">
        <v>6</v>
      </c>
      <c r="B29" s="12" t="s">
        <v>33</v>
      </c>
      <c r="C29" s="13">
        <v>14</v>
      </c>
      <c r="D29" s="8"/>
      <c r="E29" s="9"/>
    </row>
    <row r="30" spans="1:5" ht="14.25">
      <c r="A30" s="5">
        <v>7</v>
      </c>
      <c r="B30" s="12" t="s">
        <v>34</v>
      </c>
      <c r="C30" s="13">
        <v>15</v>
      </c>
      <c r="D30" s="33">
        <f>'[1]Bilanci F 5'!C47</f>
        <v>120276702.37</v>
      </c>
      <c r="E30" s="34">
        <v>120267133</v>
      </c>
    </row>
    <row r="31" spans="1:5" ht="14.25">
      <c r="A31" s="35"/>
      <c r="B31" s="36" t="s">
        <v>35</v>
      </c>
      <c r="C31" s="22"/>
      <c r="D31" s="31">
        <f>D14+D20+D27+D30</f>
        <v>919178389.24</v>
      </c>
      <c r="E31" s="32">
        <f>E14+E20+E27+E30</f>
        <v>896472421</v>
      </c>
    </row>
    <row r="32" spans="1:5" ht="14.25">
      <c r="A32" s="17"/>
      <c r="B32" s="10"/>
      <c r="C32" s="13"/>
      <c r="D32" s="28"/>
      <c r="E32" s="29"/>
    </row>
    <row r="33" spans="1:5" ht="14.25">
      <c r="A33" s="5" t="s">
        <v>36</v>
      </c>
      <c r="B33" s="12" t="s">
        <v>37</v>
      </c>
      <c r="C33" s="13"/>
      <c r="D33" s="28"/>
      <c r="E33" s="29"/>
    </row>
    <row r="34" spans="1:5" ht="14.25">
      <c r="A34" s="17"/>
      <c r="B34" s="10"/>
      <c r="C34" s="13"/>
      <c r="D34" s="28"/>
      <c r="E34" s="29"/>
    </row>
    <row r="35" spans="1:5" ht="14.25">
      <c r="A35" s="5">
        <v>1</v>
      </c>
      <c r="B35" s="12" t="s">
        <v>38</v>
      </c>
      <c r="C35" s="13">
        <v>16</v>
      </c>
      <c r="D35" s="8"/>
      <c r="E35" s="9"/>
    </row>
    <row r="36" spans="1:5" ht="27.75">
      <c r="A36" s="17" t="s">
        <v>12</v>
      </c>
      <c r="B36" s="10" t="s">
        <v>39</v>
      </c>
      <c r="C36" s="13"/>
      <c r="D36" s="28"/>
      <c r="E36" s="29"/>
    </row>
    <row r="37" spans="1:5" ht="14.25">
      <c r="A37" s="17" t="s">
        <v>14</v>
      </c>
      <c r="B37" s="10" t="s">
        <v>40</v>
      </c>
      <c r="C37" s="13"/>
      <c r="D37" s="28"/>
      <c r="E37" s="29"/>
    </row>
    <row r="38" spans="1:5" ht="14.25">
      <c r="A38" s="17" t="s">
        <v>21</v>
      </c>
      <c r="B38" s="10" t="s">
        <v>41</v>
      </c>
      <c r="C38" s="13"/>
      <c r="D38" s="28"/>
      <c r="E38" s="29"/>
    </row>
    <row r="39" spans="1:5" ht="14.25">
      <c r="A39" s="30" t="s">
        <v>23</v>
      </c>
      <c r="B39" s="10" t="s">
        <v>42</v>
      </c>
      <c r="C39" s="13"/>
      <c r="D39" s="28">
        <f>'[1]Bilanci F 5'!C45</f>
        <v>69465161.41</v>
      </c>
      <c r="E39" s="29">
        <v>69465162</v>
      </c>
    </row>
    <row r="40" spans="1:5" ht="14.25">
      <c r="A40" s="27"/>
      <c r="B40" s="21" t="s">
        <v>16</v>
      </c>
      <c r="C40" s="22"/>
      <c r="D40" s="31">
        <f>SUM(D38:D39)</f>
        <v>69465161.41</v>
      </c>
      <c r="E40" s="32">
        <f>SUM(E39)</f>
        <v>69465162</v>
      </c>
    </row>
    <row r="41" spans="1:5" ht="14.25">
      <c r="A41" s="5">
        <v>2</v>
      </c>
      <c r="B41" s="12" t="s">
        <v>43</v>
      </c>
      <c r="C41" s="13">
        <v>17</v>
      </c>
      <c r="D41" s="8"/>
      <c r="E41" s="9"/>
    </row>
    <row r="42" spans="1:5" ht="14.25">
      <c r="A42" s="17" t="s">
        <v>12</v>
      </c>
      <c r="B42" s="10" t="s">
        <v>44</v>
      </c>
      <c r="C42" s="13"/>
      <c r="D42" s="28"/>
      <c r="E42" s="29"/>
    </row>
    <row r="43" spans="1:5" ht="14.25">
      <c r="A43" s="17" t="s">
        <v>14</v>
      </c>
      <c r="B43" s="10" t="s">
        <v>45</v>
      </c>
      <c r="C43" s="13"/>
      <c r="D43" s="28"/>
      <c r="E43" s="29"/>
    </row>
    <row r="44" spans="1:5" ht="14.25">
      <c r="A44" s="17" t="s">
        <v>21</v>
      </c>
      <c r="B44" s="10" t="s">
        <v>46</v>
      </c>
      <c r="C44" s="13"/>
      <c r="D44" s="28"/>
      <c r="E44" s="29"/>
    </row>
    <row r="45" spans="1:5" ht="14.25">
      <c r="A45" s="30" t="s">
        <v>23</v>
      </c>
      <c r="B45" s="10" t="s">
        <v>47</v>
      </c>
      <c r="C45" s="13"/>
      <c r="D45" s="28">
        <f>'[1]Bilanci F 5'!C31</f>
        <v>3530747</v>
      </c>
      <c r="E45" s="29">
        <v>3530747</v>
      </c>
    </row>
    <row r="46" spans="1:5" ht="14.25">
      <c r="A46" s="27"/>
      <c r="B46" s="21" t="s">
        <v>16</v>
      </c>
      <c r="C46" s="22"/>
      <c r="D46" s="31">
        <f>SUM(D41:D45)</f>
        <v>3530747</v>
      </c>
      <c r="E46" s="32">
        <f>SUM(E45)</f>
        <v>3530747</v>
      </c>
    </row>
    <row r="47" spans="1:5" ht="14.25">
      <c r="A47" s="5">
        <v>3</v>
      </c>
      <c r="B47" s="12" t="s">
        <v>48</v>
      </c>
      <c r="C47" s="13">
        <v>18</v>
      </c>
      <c r="D47" s="8"/>
      <c r="E47" s="9"/>
    </row>
    <row r="48" spans="1:5" ht="14.25">
      <c r="A48" s="5">
        <v>4</v>
      </c>
      <c r="B48" s="12" t="s">
        <v>49</v>
      </c>
      <c r="C48" s="13">
        <v>19</v>
      </c>
      <c r="D48" s="8"/>
      <c r="E48" s="9"/>
    </row>
    <row r="49" spans="1:5" ht="14.25">
      <c r="A49" s="17" t="s">
        <v>12</v>
      </c>
      <c r="B49" s="10" t="s">
        <v>50</v>
      </c>
      <c r="C49" s="13"/>
      <c r="D49" s="28"/>
      <c r="E49" s="29"/>
    </row>
    <row r="50" spans="1:5" ht="14.25">
      <c r="A50" s="17" t="s">
        <v>14</v>
      </c>
      <c r="B50" s="10" t="s">
        <v>51</v>
      </c>
      <c r="C50" s="13"/>
      <c r="D50" s="28"/>
      <c r="E50" s="29"/>
    </row>
    <row r="51" spans="1:5" ht="14.25">
      <c r="A51" s="17" t="s">
        <v>21</v>
      </c>
      <c r="B51" s="10" t="s">
        <v>52</v>
      </c>
      <c r="C51" s="13"/>
      <c r="D51" s="28"/>
      <c r="E51" s="29"/>
    </row>
    <row r="52" spans="1:5" ht="14.25">
      <c r="A52" s="27"/>
      <c r="B52" s="21" t="s">
        <v>16</v>
      </c>
      <c r="C52" s="22"/>
      <c r="D52" s="37"/>
      <c r="E52" s="38"/>
    </row>
    <row r="53" spans="1:5" ht="14.25">
      <c r="A53" s="5">
        <v>5</v>
      </c>
      <c r="B53" s="12" t="s">
        <v>53</v>
      </c>
      <c r="C53" s="13">
        <v>20</v>
      </c>
      <c r="D53" s="8"/>
      <c r="E53" s="9"/>
    </row>
    <row r="54" spans="1:5" ht="14.25">
      <c r="A54" s="5">
        <v>6</v>
      </c>
      <c r="B54" s="12" t="s">
        <v>54</v>
      </c>
      <c r="C54" s="13">
        <v>21</v>
      </c>
      <c r="D54" s="8"/>
      <c r="E54" s="9"/>
    </row>
    <row r="55" spans="1:5" ht="14.25">
      <c r="A55" s="17"/>
      <c r="B55" s="10"/>
      <c r="C55" s="13"/>
      <c r="D55" s="28"/>
      <c r="E55" s="29"/>
    </row>
    <row r="56" spans="1:5" ht="14.25">
      <c r="A56" s="35"/>
      <c r="B56" s="36" t="s">
        <v>55</v>
      </c>
      <c r="C56" s="22"/>
      <c r="D56" s="31">
        <f>D46+D40</f>
        <v>72995908.41</v>
      </c>
      <c r="E56" s="32">
        <f>E40+E46</f>
        <v>72995909</v>
      </c>
    </row>
    <row r="57" spans="1:5" ht="14.25">
      <c r="A57" s="17"/>
      <c r="B57" s="10"/>
      <c r="C57" s="13"/>
      <c r="D57" s="28"/>
      <c r="E57" s="29"/>
    </row>
    <row r="58" spans="1:5" ht="14.25">
      <c r="A58" s="35"/>
      <c r="B58" s="36" t="s">
        <v>56</v>
      </c>
      <c r="C58" s="22"/>
      <c r="D58" s="31">
        <f>D56+D31</f>
        <v>992174297.65</v>
      </c>
      <c r="E58" s="32">
        <f>E31+E56</f>
        <v>969468330</v>
      </c>
    </row>
    <row r="59" spans="1:5" ht="15" thickBot="1">
      <c r="A59" s="39"/>
      <c r="B59" s="40"/>
      <c r="C59" s="41"/>
      <c r="D59" s="42"/>
      <c r="E59" s="43"/>
    </row>
    <row r="60" spans="1:5" ht="14.25">
      <c r="A60" s="44"/>
      <c r="B60" s="45"/>
      <c r="C60" s="46"/>
      <c r="D60" s="47"/>
      <c r="E60" s="47"/>
    </row>
    <row r="61" spans="1:5" ht="14.25">
      <c r="A61" s="44"/>
      <c r="B61" s="45"/>
      <c r="C61" s="46"/>
      <c r="D61" s="47"/>
      <c r="E61" s="47"/>
    </row>
    <row r="62" spans="1:5" ht="18.75">
      <c r="A62" s="44"/>
      <c r="B62" s="1" t="s">
        <v>57</v>
      </c>
      <c r="C62" s="267" t="s">
        <v>1</v>
      </c>
      <c r="D62" s="267"/>
      <c r="E62" s="267"/>
    </row>
    <row r="63" spans="1:6" ht="15.75" customHeight="1" thickBot="1">
      <c r="A63" s="4"/>
      <c r="F63" s="48"/>
    </row>
    <row r="64" spans="1:6" ht="15" customHeight="1">
      <c r="A64" s="268"/>
      <c r="B64" s="268" t="s">
        <v>2</v>
      </c>
      <c r="C64" s="268" t="s">
        <v>3</v>
      </c>
      <c r="D64" s="268" t="s">
        <v>4</v>
      </c>
      <c r="E64" s="268" t="s">
        <v>5</v>
      </c>
      <c r="F64" s="48"/>
    </row>
    <row r="65" spans="1:6" ht="8.25" customHeight="1" thickBot="1">
      <c r="A65" s="269"/>
      <c r="B65" s="269"/>
      <c r="C65" s="269"/>
      <c r="D65" s="269"/>
      <c r="E65" s="269"/>
      <c r="F65" s="48"/>
    </row>
    <row r="66" spans="1:6" ht="14.25">
      <c r="A66" s="5" t="s">
        <v>58</v>
      </c>
      <c r="B66" s="7" t="s">
        <v>59</v>
      </c>
      <c r="C66" s="13"/>
      <c r="D66" s="8"/>
      <c r="E66" s="9">
        <v>969468330</v>
      </c>
      <c r="F66" s="48"/>
    </row>
    <row r="67" spans="1:6" ht="14.25">
      <c r="A67" s="5"/>
      <c r="B67" s="7"/>
      <c r="C67" s="13"/>
      <c r="D67" s="7"/>
      <c r="E67" s="11"/>
      <c r="F67" s="48"/>
    </row>
    <row r="68" spans="1:6" ht="14.25">
      <c r="A68" s="5" t="s">
        <v>8</v>
      </c>
      <c r="B68" s="7" t="s">
        <v>60</v>
      </c>
      <c r="C68" s="13"/>
      <c r="D68" s="7"/>
      <c r="E68" s="11"/>
      <c r="F68" s="48"/>
    </row>
    <row r="69" spans="1:6" ht="14.25">
      <c r="A69" s="5"/>
      <c r="B69" s="7"/>
      <c r="C69" s="13"/>
      <c r="D69" s="7"/>
      <c r="E69" s="11"/>
      <c r="F69" s="48"/>
    </row>
    <row r="70" spans="1:6" ht="14.25">
      <c r="A70" s="5">
        <v>1</v>
      </c>
      <c r="B70" s="7" t="s">
        <v>61</v>
      </c>
      <c r="C70" s="13">
        <v>22</v>
      </c>
      <c r="D70" s="7"/>
      <c r="E70" s="11"/>
      <c r="F70" s="48"/>
    </row>
    <row r="71" spans="1:6" ht="14.25">
      <c r="A71" s="5">
        <v>2</v>
      </c>
      <c r="B71" s="7" t="s">
        <v>62</v>
      </c>
      <c r="C71" s="13">
        <v>23</v>
      </c>
      <c r="D71" s="14"/>
      <c r="E71" s="15"/>
      <c r="F71" s="48"/>
    </row>
    <row r="72" spans="1:6" ht="14.25">
      <c r="A72" s="17" t="s">
        <v>12</v>
      </c>
      <c r="B72" s="49" t="s">
        <v>63</v>
      </c>
      <c r="C72" s="13"/>
      <c r="D72" s="25">
        <f>'[1]Bilanci F 5'!D21</f>
        <v>491636452.89</v>
      </c>
      <c r="E72" s="26">
        <v>732017653</v>
      </c>
      <c r="F72" s="48"/>
    </row>
    <row r="73" spans="1:6" ht="14.25">
      <c r="A73" s="17" t="s">
        <v>14</v>
      </c>
      <c r="B73" s="49" t="s">
        <v>64</v>
      </c>
      <c r="C73" s="13"/>
      <c r="D73" s="18"/>
      <c r="E73" s="19"/>
      <c r="F73" s="48"/>
    </row>
    <row r="74" spans="1:6" ht="14.25">
      <c r="A74" s="17" t="s">
        <v>21</v>
      </c>
      <c r="B74" s="49" t="s">
        <v>65</v>
      </c>
      <c r="C74" s="13"/>
      <c r="D74" s="18"/>
      <c r="E74" s="19"/>
      <c r="F74" s="48"/>
    </row>
    <row r="75" spans="1:6" ht="14.25">
      <c r="A75" s="20"/>
      <c r="B75" s="50" t="s">
        <v>16</v>
      </c>
      <c r="C75" s="22"/>
      <c r="D75" s="23">
        <f>SUM(D72:D74)</f>
        <v>491636452.89</v>
      </c>
      <c r="E75" s="24">
        <f>SUM(E72:E74)</f>
        <v>732017653</v>
      </c>
      <c r="F75" s="48"/>
    </row>
    <row r="76" spans="1:6" ht="14.25">
      <c r="A76" s="5">
        <v>3</v>
      </c>
      <c r="B76" s="7" t="s">
        <v>66</v>
      </c>
      <c r="C76" s="13">
        <v>24</v>
      </c>
      <c r="D76" s="7"/>
      <c r="E76" s="11"/>
      <c r="F76" s="48"/>
    </row>
    <row r="77" spans="1:6" ht="14.25">
      <c r="A77" s="17" t="s">
        <v>12</v>
      </c>
      <c r="B77" s="49" t="s">
        <v>67</v>
      </c>
      <c r="C77" s="13"/>
      <c r="D77" s="25"/>
      <c r="E77" s="26"/>
      <c r="F77" s="48"/>
    </row>
    <row r="78" spans="1:6" ht="14.25">
      <c r="A78" s="17" t="s">
        <v>14</v>
      </c>
      <c r="B78" s="49" t="s">
        <v>68</v>
      </c>
      <c r="C78" s="13"/>
      <c r="D78" s="25">
        <f>'[1]Bilanci F 5'!D11</f>
        <v>751773.43</v>
      </c>
      <c r="E78" s="26">
        <v>751773</v>
      </c>
      <c r="F78" s="48"/>
    </row>
    <row r="79" spans="1:6" ht="14.25">
      <c r="A79" s="17" t="s">
        <v>21</v>
      </c>
      <c r="B79" s="49" t="s">
        <v>69</v>
      </c>
      <c r="C79" s="13"/>
      <c r="D79" s="25">
        <f>'[1]Bilanci F 5'!D15</f>
        <v>109140</v>
      </c>
      <c r="E79" s="26">
        <f>164305-55165</f>
        <v>109140</v>
      </c>
      <c r="F79" s="48"/>
    </row>
    <row r="80" spans="1:6" ht="14.25">
      <c r="A80" s="17" t="s">
        <v>23</v>
      </c>
      <c r="B80" s="49" t="s">
        <v>70</v>
      </c>
      <c r="C80" s="13"/>
      <c r="D80" s="25"/>
      <c r="E80" s="26"/>
      <c r="F80" s="48"/>
    </row>
    <row r="81" spans="1:6" ht="14.25">
      <c r="A81" s="17" t="s">
        <v>30</v>
      </c>
      <c r="B81" s="49" t="s">
        <v>71</v>
      </c>
      <c r="C81" s="13"/>
      <c r="D81" s="28">
        <f>'[1]Bilanci F 5'!D9</f>
        <v>146925879.26</v>
      </c>
      <c r="E81" s="29">
        <f>121530679+25395200</f>
        <v>146925879</v>
      </c>
      <c r="F81" s="48"/>
    </row>
    <row r="82" spans="1:6" ht="14.25">
      <c r="A82" s="27"/>
      <c r="B82" s="51" t="s">
        <v>16</v>
      </c>
      <c r="C82" s="22"/>
      <c r="D82" s="31">
        <f>SUM(D77:D81)</f>
        <v>147786792.69</v>
      </c>
      <c r="E82" s="32">
        <f>SUM(E78:E81)</f>
        <v>147786792</v>
      </c>
      <c r="F82" s="48"/>
    </row>
    <row r="83" spans="1:6" ht="14.25">
      <c r="A83" s="5">
        <v>4</v>
      </c>
      <c r="B83" s="7" t="s">
        <v>72</v>
      </c>
      <c r="C83" s="13">
        <v>25</v>
      </c>
      <c r="D83" s="8"/>
      <c r="E83" s="9"/>
      <c r="F83" s="48"/>
    </row>
    <row r="84" spans="1:6" ht="14.25">
      <c r="A84" s="5">
        <v>5</v>
      </c>
      <c r="B84" s="7" t="s">
        <v>73</v>
      </c>
      <c r="C84" s="13">
        <v>26</v>
      </c>
      <c r="D84" s="8"/>
      <c r="E84" s="9"/>
      <c r="F84" s="48"/>
    </row>
    <row r="85" spans="1:6" ht="14.25">
      <c r="A85" s="17"/>
      <c r="B85" s="49"/>
      <c r="C85" s="13"/>
      <c r="D85" s="28"/>
      <c r="E85" s="29"/>
      <c r="F85" s="48"/>
    </row>
    <row r="86" spans="1:6" ht="33.75" customHeight="1">
      <c r="A86" s="35"/>
      <c r="B86" s="52" t="s">
        <v>74</v>
      </c>
      <c r="C86" s="22"/>
      <c r="D86" s="31">
        <f>D75+D82</f>
        <v>639423245.5799999</v>
      </c>
      <c r="E86" s="32">
        <f>E82+E75</f>
        <v>879804445</v>
      </c>
      <c r="F86" s="48"/>
    </row>
    <row r="87" spans="1:6" ht="14.25">
      <c r="A87" s="17"/>
      <c r="B87" s="49"/>
      <c r="C87" s="13"/>
      <c r="D87" s="28"/>
      <c r="E87" s="29"/>
      <c r="F87" s="48"/>
    </row>
    <row r="88" spans="1:6" ht="14.25">
      <c r="A88" s="5" t="s">
        <v>36</v>
      </c>
      <c r="B88" s="7" t="s">
        <v>75</v>
      </c>
      <c r="C88" s="13"/>
      <c r="D88" s="28"/>
      <c r="E88" s="29"/>
      <c r="F88" s="48"/>
    </row>
    <row r="89" spans="1:6" ht="14.25">
      <c r="A89" s="17"/>
      <c r="B89" s="18"/>
      <c r="C89" s="13"/>
      <c r="D89" s="28"/>
      <c r="E89" s="29"/>
      <c r="F89" s="48"/>
    </row>
    <row r="90" spans="1:6" ht="14.25">
      <c r="A90" s="5">
        <v>1</v>
      </c>
      <c r="B90" s="7" t="s">
        <v>76</v>
      </c>
      <c r="C90" s="13">
        <v>27</v>
      </c>
      <c r="D90" s="8"/>
      <c r="E90" s="9"/>
      <c r="F90" s="48"/>
    </row>
    <row r="91" spans="1:6" ht="14.25">
      <c r="A91" s="17" t="s">
        <v>12</v>
      </c>
      <c r="B91" s="49" t="s">
        <v>77</v>
      </c>
      <c r="C91" s="13"/>
      <c r="D91" s="28"/>
      <c r="E91" s="29"/>
      <c r="F91" s="48"/>
    </row>
    <row r="92" spans="1:6" ht="14.25">
      <c r="A92" s="17" t="s">
        <v>14</v>
      </c>
      <c r="B92" s="49" t="s">
        <v>78</v>
      </c>
      <c r="C92" s="13"/>
      <c r="D92" s="28"/>
      <c r="E92" s="29"/>
      <c r="F92" s="48"/>
    </row>
    <row r="93" spans="1:6" ht="14.25">
      <c r="A93" s="27"/>
      <c r="B93" s="51" t="s">
        <v>16</v>
      </c>
      <c r="C93" s="22"/>
      <c r="D93" s="37"/>
      <c r="E93" s="38"/>
      <c r="F93" s="48"/>
    </row>
    <row r="94" spans="1:6" ht="14.25">
      <c r="A94" s="5">
        <v>2</v>
      </c>
      <c r="B94" s="7" t="s">
        <v>79</v>
      </c>
      <c r="C94" s="13">
        <v>28</v>
      </c>
      <c r="D94" s="8">
        <f>'[1]Bilanci F 5'!D17</f>
        <v>478993855</v>
      </c>
      <c r="E94" s="9">
        <v>214122255</v>
      </c>
      <c r="F94" s="48"/>
    </row>
    <row r="95" spans="1:6" ht="14.25">
      <c r="A95" s="5">
        <v>3</v>
      </c>
      <c r="B95" s="7" t="s">
        <v>80</v>
      </c>
      <c r="C95" s="13">
        <v>29</v>
      </c>
      <c r="D95" s="8"/>
      <c r="E95" s="9"/>
      <c r="F95" s="48"/>
    </row>
    <row r="96" spans="1:6" ht="14.25">
      <c r="A96" s="5">
        <v>4</v>
      </c>
      <c r="B96" s="7" t="s">
        <v>81</v>
      </c>
      <c r="C96" s="13">
        <v>30</v>
      </c>
      <c r="D96" s="8"/>
      <c r="E96" s="9"/>
      <c r="F96" s="48"/>
    </row>
    <row r="97" spans="1:6" ht="14.25">
      <c r="A97" s="17"/>
      <c r="B97" s="49"/>
      <c r="C97" s="13"/>
      <c r="D97" s="28"/>
      <c r="E97" s="29"/>
      <c r="F97" s="48"/>
    </row>
    <row r="98" spans="1:6" ht="14.25">
      <c r="A98" s="35"/>
      <c r="B98" s="52" t="s">
        <v>82</v>
      </c>
      <c r="C98" s="22"/>
      <c r="D98" s="31">
        <f>SUM(D94:D97)</f>
        <v>478993855</v>
      </c>
      <c r="E98" s="32">
        <f>SUM(E94:E97)</f>
        <v>214122255</v>
      </c>
      <c r="F98" s="48"/>
    </row>
    <row r="99" spans="1:6" ht="14.25">
      <c r="A99" s="17"/>
      <c r="B99" s="49"/>
      <c r="C99" s="13"/>
      <c r="D99" s="28"/>
      <c r="E99" s="29"/>
      <c r="F99" s="48"/>
    </row>
    <row r="100" spans="1:6" ht="14.25">
      <c r="A100" s="35"/>
      <c r="B100" s="52" t="s">
        <v>83</v>
      </c>
      <c r="C100" s="22"/>
      <c r="D100" s="31">
        <f>D98+D86</f>
        <v>1118417100.58</v>
      </c>
      <c r="E100" s="32">
        <f>E86+E98</f>
        <v>1093926700</v>
      </c>
      <c r="F100" s="48"/>
    </row>
    <row r="101" spans="1:6" ht="14.25">
      <c r="A101" s="17"/>
      <c r="B101" s="49"/>
      <c r="C101" s="13"/>
      <c r="D101" s="28"/>
      <c r="E101" s="29"/>
      <c r="F101" s="48"/>
    </row>
    <row r="102" spans="1:6" ht="14.25">
      <c r="A102" s="5" t="s">
        <v>84</v>
      </c>
      <c r="B102" s="7" t="s">
        <v>85</v>
      </c>
      <c r="C102" s="13"/>
      <c r="D102" s="28"/>
      <c r="E102" s="29"/>
      <c r="F102" s="48"/>
    </row>
    <row r="103" spans="1:6" ht="14.25">
      <c r="A103" s="17"/>
      <c r="B103" s="18"/>
      <c r="C103" s="13"/>
      <c r="D103" s="28"/>
      <c r="E103" s="29"/>
      <c r="F103" s="48"/>
    </row>
    <row r="104" spans="1:6" ht="14.25">
      <c r="A104" s="5">
        <v>1</v>
      </c>
      <c r="B104" s="7" t="s">
        <v>86</v>
      </c>
      <c r="C104" s="13">
        <v>31</v>
      </c>
      <c r="D104" s="8"/>
      <c r="E104" s="9"/>
      <c r="F104" s="48"/>
    </row>
    <row r="105" spans="1:6" ht="28.5">
      <c r="A105" s="5">
        <v>2</v>
      </c>
      <c r="B105" s="7" t="s">
        <v>87</v>
      </c>
      <c r="C105" s="13">
        <v>32</v>
      </c>
      <c r="D105" s="8"/>
      <c r="E105" s="9"/>
      <c r="F105" s="48"/>
    </row>
    <row r="106" spans="1:6" ht="14.25">
      <c r="A106" s="5">
        <v>3</v>
      </c>
      <c r="B106" s="7" t="s">
        <v>88</v>
      </c>
      <c r="C106" s="13">
        <v>33</v>
      </c>
      <c r="D106" s="8">
        <f>E106</f>
        <v>100000</v>
      </c>
      <c r="E106" s="9">
        <v>100000</v>
      </c>
      <c r="F106" s="48"/>
    </row>
    <row r="107" spans="1:6" ht="14.25">
      <c r="A107" s="5">
        <v>4</v>
      </c>
      <c r="B107" s="7" t="s">
        <v>89</v>
      </c>
      <c r="C107" s="13">
        <v>34</v>
      </c>
      <c r="D107" s="8"/>
      <c r="E107" s="9"/>
      <c r="F107" s="48"/>
    </row>
    <row r="108" spans="1:6" ht="14.25">
      <c r="A108" s="5">
        <v>5</v>
      </c>
      <c r="B108" s="7" t="s">
        <v>90</v>
      </c>
      <c r="C108" s="13">
        <v>35</v>
      </c>
      <c r="D108" s="8"/>
      <c r="E108" s="9"/>
      <c r="F108" s="48"/>
    </row>
    <row r="109" spans="1:6" ht="14.25">
      <c r="A109" s="5">
        <v>6</v>
      </c>
      <c r="B109" s="7" t="s">
        <v>91</v>
      </c>
      <c r="C109" s="13">
        <v>36</v>
      </c>
      <c r="D109" s="8"/>
      <c r="E109" s="9"/>
      <c r="F109" s="48"/>
    </row>
    <row r="110" spans="1:6" ht="14.25">
      <c r="A110" s="5">
        <v>7</v>
      </c>
      <c r="B110" s="7" t="s">
        <v>92</v>
      </c>
      <c r="C110" s="13">
        <v>37</v>
      </c>
      <c r="D110" s="8"/>
      <c r="E110" s="9"/>
      <c r="F110" s="48"/>
    </row>
    <row r="111" spans="1:6" ht="14.25">
      <c r="A111" s="5">
        <v>8</v>
      </c>
      <c r="B111" s="7" t="s">
        <v>93</v>
      </c>
      <c r="C111" s="13">
        <v>38</v>
      </c>
      <c r="D111" s="8"/>
      <c r="E111" s="9"/>
      <c r="F111" s="48"/>
    </row>
    <row r="112" spans="1:6" ht="14.25">
      <c r="A112" s="5">
        <v>9</v>
      </c>
      <c r="B112" s="7" t="s">
        <v>94</v>
      </c>
      <c r="C112" s="13">
        <v>39</v>
      </c>
      <c r="D112" s="8">
        <f>E112+E113</f>
        <v>-124558370</v>
      </c>
      <c r="E112" s="9">
        <v>-124699933</v>
      </c>
      <c r="F112" s="48"/>
    </row>
    <row r="113" spans="1:6" ht="14.25">
      <c r="A113" s="5">
        <v>10</v>
      </c>
      <c r="B113" s="7" t="s">
        <v>95</v>
      </c>
      <c r="C113" s="13">
        <v>40</v>
      </c>
      <c r="D113" s="8">
        <f>'[1]Bilanci F 5'!D5</f>
        <v>-1784432.94</v>
      </c>
      <c r="E113" s="9">
        <f>141563</f>
        <v>141563</v>
      </c>
      <c r="F113" s="48"/>
    </row>
    <row r="114" spans="1:6" ht="14.25">
      <c r="A114" s="17"/>
      <c r="B114" s="18"/>
      <c r="C114" s="13"/>
      <c r="D114" s="28"/>
      <c r="E114" s="29"/>
      <c r="F114" s="48"/>
    </row>
    <row r="115" spans="1:6" ht="14.25">
      <c r="A115" s="35"/>
      <c r="B115" s="52" t="s">
        <v>96</v>
      </c>
      <c r="C115" s="22"/>
      <c r="D115" s="31">
        <f>SUM(D106:D114)</f>
        <v>-126242802.94</v>
      </c>
      <c r="E115" s="32">
        <f>SUM(E106:E114)</f>
        <v>-124458370</v>
      </c>
      <c r="F115" s="48"/>
    </row>
    <row r="116" spans="1:6" ht="14.25">
      <c r="A116" s="17"/>
      <c r="B116" s="18"/>
      <c r="C116" s="13"/>
      <c r="D116" s="28"/>
      <c r="E116" s="29"/>
      <c r="F116" s="48"/>
    </row>
    <row r="117" spans="1:6" ht="15" thickBot="1">
      <c r="A117" s="53"/>
      <c r="B117" s="54" t="s">
        <v>97</v>
      </c>
      <c r="C117" s="55"/>
      <c r="D117" s="56">
        <f>D100+D115</f>
        <v>992174297.6399999</v>
      </c>
      <c r="E117" s="57">
        <f>E100+E115</f>
        <v>969468330</v>
      </c>
      <c r="F117" s="48"/>
    </row>
    <row r="118" spans="1:6" ht="13.5">
      <c r="A118" s="4"/>
      <c r="B118" s="4"/>
      <c r="C118" s="4"/>
      <c r="D118" s="4"/>
      <c r="E118" s="4"/>
      <c r="F118" s="48"/>
    </row>
    <row r="119" spans="1:6" ht="14.25" customHeight="1">
      <c r="A119" s="4"/>
      <c r="B119" s="270" t="s">
        <v>98</v>
      </c>
      <c r="C119" s="270"/>
      <c r="D119" s="270"/>
      <c r="E119" s="4"/>
      <c r="F119" s="48"/>
    </row>
    <row r="120" spans="1:5" ht="13.5">
      <c r="A120" s="58"/>
      <c r="D120" s="59">
        <f>D117-D58</f>
        <v>-0.010000109672546387</v>
      </c>
      <c r="E120" s="59"/>
    </row>
    <row r="121" ht="13.5" hidden="1">
      <c r="A121" s="58"/>
    </row>
    <row r="122" ht="13.5" hidden="1">
      <c r="A122" s="58"/>
    </row>
    <row r="123" ht="12.75">
      <c r="D123" s="59"/>
    </row>
    <row r="124" ht="14.25">
      <c r="F124" s="60"/>
    </row>
    <row r="133" ht="17.25" customHeight="1"/>
    <row r="134" ht="27.75" customHeight="1"/>
    <row r="135" ht="30" customHeight="1"/>
    <row r="136" ht="15.75" customHeight="1"/>
    <row r="137" ht="15.75" customHeight="1"/>
    <row r="138" ht="17.25" customHeight="1"/>
    <row r="139" ht="42" customHeight="1"/>
    <row r="140" ht="28.5" customHeight="1"/>
    <row r="141" ht="42" customHeight="1"/>
    <row r="142" ht="15.75" customHeight="1"/>
    <row r="144" ht="15.75" customHeight="1"/>
    <row r="146" ht="15.75" customHeight="1"/>
    <row r="147" ht="15.75" customHeight="1"/>
    <row r="149" ht="15.75" customHeight="1"/>
    <row r="151" ht="15.75" customHeight="1"/>
    <row r="153" ht="27.75" customHeight="1"/>
    <row r="154" ht="29.25" customHeight="1"/>
    <row r="155" ht="28.5" customHeight="1"/>
    <row r="156" ht="15.75" customHeight="1"/>
    <row r="157" ht="15.75" customHeight="1"/>
    <row r="159" ht="15.75" customHeight="1"/>
    <row r="161" ht="15.75" customHeight="1"/>
    <row r="163" ht="25.5" customHeight="1"/>
    <row r="164" ht="25.5" customHeight="1"/>
    <row r="165" ht="27" customHeight="1"/>
    <row r="166" ht="15.75" customHeight="1"/>
    <row r="168" ht="15.75" customHeight="1"/>
    <row r="170" ht="15.75" customHeight="1"/>
    <row r="171" ht="27.75" customHeight="1"/>
    <row r="172" ht="15.75" customHeight="1"/>
    <row r="173" ht="15.75" customHeight="1"/>
  </sheetData>
  <sheetProtection/>
  <mergeCells count="12">
    <mergeCell ref="A64:A65"/>
    <mergeCell ref="B64:B65"/>
    <mergeCell ref="C64:C65"/>
    <mergeCell ref="D64:D65"/>
    <mergeCell ref="E64:E65"/>
    <mergeCell ref="B119:D119"/>
    <mergeCell ref="A4:A5"/>
    <mergeCell ref="B4:B5"/>
    <mergeCell ref="C4:C5"/>
    <mergeCell ref="D4:D5"/>
    <mergeCell ref="E4:E5"/>
    <mergeCell ref="C62:E62"/>
  </mergeCells>
  <printOptions/>
  <pageMargins left="0.62" right="0.29" top="0.65" bottom="0.3" header="0.27" footer="0.32"/>
  <pageSetup horizontalDpi="600" verticalDpi="600" orientation="portrait" scale="78" r:id="rId1"/>
  <rowBreaks count="2" manualBreakCount="2">
    <brk id="61" max="4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A2" sqref="A2"/>
    </sheetView>
  </sheetViews>
  <sheetFormatPr defaultColWidth="9.140625" defaultRowHeight="12.75"/>
  <cols>
    <col min="2" max="2" width="44.00390625" style="0" customWidth="1"/>
    <col min="3" max="3" width="14.7109375" style="0" customWidth="1"/>
    <col min="4" max="4" width="18.140625" style="0" customWidth="1"/>
    <col min="5" max="5" width="19.421875" style="0" customWidth="1"/>
  </cols>
  <sheetData>
    <row r="1" spans="1:5" ht="16.5">
      <c r="A1" s="61"/>
      <c r="B1" s="62" t="s">
        <v>99</v>
      </c>
      <c r="C1" s="274"/>
      <c r="D1" s="274"/>
      <c r="E1" s="64"/>
    </row>
    <row r="2" spans="1:5" ht="8.25" customHeight="1">
      <c r="A2" s="61"/>
      <c r="B2" s="62"/>
      <c r="C2" s="63"/>
      <c r="D2" s="63"/>
      <c r="E2" s="64"/>
    </row>
    <row r="3" spans="1:5" ht="16.5">
      <c r="A3" s="65" t="s">
        <v>100</v>
      </c>
      <c r="B3" s="61"/>
      <c r="D3" s="62"/>
      <c r="E3" s="64"/>
    </row>
    <row r="4" spans="2:5" ht="17.25" thickBot="1">
      <c r="B4" s="65"/>
      <c r="C4" s="65"/>
      <c r="D4" s="65"/>
      <c r="E4" s="64" t="s">
        <v>101</v>
      </c>
    </row>
    <row r="5" spans="1:5" ht="16.5" customHeight="1">
      <c r="A5" s="275" t="s">
        <v>102</v>
      </c>
      <c r="B5" s="277" t="s">
        <v>103</v>
      </c>
      <c r="C5" s="279" t="s">
        <v>3</v>
      </c>
      <c r="D5" s="277" t="s">
        <v>4</v>
      </c>
      <c r="E5" s="271" t="s">
        <v>104</v>
      </c>
    </row>
    <row r="6" spans="1:5" ht="17.25" customHeight="1" thickBot="1">
      <c r="A6" s="276"/>
      <c r="B6" s="278"/>
      <c r="C6" s="280"/>
      <c r="D6" s="278"/>
      <c r="E6" s="272"/>
    </row>
    <row r="7" spans="1:5" ht="16.5">
      <c r="A7" s="66">
        <v>1</v>
      </c>
      <c r="B7" s="67" t="s">
        <v>105</v>
      </c>
      <c r="C7" s="68">
        <v>3</v>
      </c>
      <c r="D7" s="69">
        <v>0</v>
      </c>
      <c r="E7" s="70"/>
    </row>
    <row r="8" spans="1:5" ht="15.75" customHeight="1">
      <c r="A8" s="71">
        <v>2</v>
      </c>
      <c r="B8" s="72" t="s">
        <v>106</v>
      </c>
      <c r="C8" s="73">
        <v>3</v>
      </c>
      <c r="D8" s="74"/>
      <c r="E8" s="75"/>
    </row>
    <row r="9" spans="1:5" ht="15.75" customHeight="1">
      <c r="A9" s="71">
        <v>3</v>
      </c>
      <c r="B9" s="72" t="s">
        <v>107</v>
      </c>
      <c r="C9" s="76"/>
      <c r="D9" s="77"/>
      <c r="E9" s="78"/>
    </row>
    <row r="10" spans="1:5" ht="15.75" customHeight="1">
      <c r="A10" s="71">
        <v>4</v>
      </c>
      <c r="B10" s="72" t="s">
        <v>108</v>
      </c>
      <c r="C10" s="76"/>
      <c r="D10" s="74"/>
      <c r="E10" s="79"/>
    </row>
    <row r="11" spans="1:5" ht="15.75" customHeight="1">
      <c r="A11" s="71">
        <v>5</v>
      </c>
      <c r="B11" s="72" t="s">
        <v>109</v>
      </c>
      <c r="C11" s="76"/>
      <c r="D11" s="74"/>
      <c r="E11" s="75"/>
    </row>
    <row r="12" spans="1:5" ht="15.75" customHeight="1">
      <c r="A12" s="71">
        <v>6</v>
      </c>
      <c r="B12" s="72" t="s">
        <v>110</v>
      </c>
      <c r="C12" s="76"/>
      <c r="D12" s="80">
        <v>-1784432.94</v>
      </c>
      <c r="E12" s="75"/>
    </row>
    <row r="13" spans="1:5" ht="15.75" customHeight="1">
      <c r="A13" s="71">
        <v>7</v>
      </c>
      <c r="B13" s="72" t="s">
        <v>111</v>
      </c>
      <c r="C13" s="76"/>
      <c r="D13" s="77">
        <v>0</v>
      </c>
      <c r="E13" s="81"/>
    </row>
    <row r="14" spans="1:5" ht="15.75">
      <c r="A14" s="82" t="s">
        <v>12</v>
      </c>
      <c r="B14" s="83" t="s">
        <v>112</v>
      </c>
      <c r="C14" s="76"/>
      <c r="D14" s="74">
        <v>0</v>
      </c>
      <c r="E14" s="75"/>
    </row>
    <row r="15" spans="1:5" ht="15.75" customHeight="1">
      <c r="A15" s="82" t="s">
        <v>14</v>
      </c>
      <c r="B15" s="83" t="s">
        <v>113</v>
      </c>
      <c r="C15" s="76"/>
      <c r="D15" s="74">
        <v>0</v>
      </c>
      <c r="E15" s="75"/>
    </row>
    <row r="16" spans="1:5" ht="15.75" customHeight="1">
      <c r="A16" s="82" t="s">
        <v>21</v>
      </c>
      <c r="B16" s="83" t="s">
        <v>114</v>
      </c>
      <c r="C16" s="76"/>
      <c r="D16" s="76"/>
      <c r="E16" s="79"/>
    </row>
    <row r="17" spans="1:5" ht="15.75" customHeight="1">
      <c r="A17" s="71">
        <v>8</v>
      </c>
      <c r="B17" s="72" t="s">
        <v>115</v>
      </c>
      <c r="C17" s="76"/>
      <c r="D17" s="76"/>
      <c r="E17" s="79"/>
    </row>
    <row r="18" spans="1:5" ht="15.75" customHeight="1">
      <c r="A18" s="84"/>
      <c r="B18" s="85" t="s">
        <v>116</v>
      </c>
      <c r="C18" s="86"/>
      <c r="D18" s="87">
        <f>SUM(D12:D17)</f>
        <v>-1784432.94</v>
      </c>
      <c r="E18" s="88"/>
    </row>
    <row r="19" spans="1:5" ht="15.75">
      <c r="A19" s="82"/>
      <c r="B19" s="72"/>
      <c r="C19" s="76"/>
      <c r="D19" s="76"/>
      <c r="E19" s="79"/>
    </row>
    <row r="20" spans="1:5" ht="15.75" customHeight="1">
      <c r="A20" s="71">
        <v>1</v>
      </c>
      <c r="B20" s="72" t="s">
        <v>117</v>
      </c>
      <c r="C20" s="76"/>
      <c r="D20" s="74"/>
      <c r="E20" s="89"/>
    </row>
    <row r="21" spans="1:5" ht="15.75" customHeight="1">
      <c r="A21" s="71">
        <v>2</v>
      </c>
      <c r="B21" s="72" t="s">
        <v>118</v>
      </c>
      <c r="C21" s="76"/>
      <c r="D21" s="74"/>
      <c r="E21" s="89"/>
    </row>
    <row r="22" spans="1:5" ht="15.75" customHeight="1">
      <c r="A22" s="71">
        <v>3</v>
      </c>
      <c r="B22" s="72" t="s">
        <v>119</v>
      </c>
      <c r="C22" s="76"/>
      <c r="D22" s="77"/>
      <c r="E22" s="90">
        <f>141563</f>
        <v>141563</v>
      </c>
    </row>
    <row r="23" spans="1:5" ht="15.75" customHeight="1">
      <c r="A23" s="82" t="s">
        <v>120</v>
      </c>
      <c r="B23" s="83" t="s">
        <v>121</v>
      </c>
      <c r="C23" s="76"/>
      <c r="D23" s="74"/>
      <c r="E23" s="89"/>
    </row>
    <row r="24" spans="1:5" ht="15.75" customHeight="1">
      <c r="A24" s="82" t="s">
        <v>122</v>
      </c>
      <c r="B24" s="83" t="s">
        <v>123</v>
      </c>
      <c r="C24" s="76"/>
      <c r="D24" s="74"/>
      <c r="E24" s="89"/>
    </row>
    <row r="25" spans="1:5" ht="15.75" customHeight="1">
      <c r="A25" s="82" t="s">
        <v>124</v>
      </c>
      <c r="B25" s="83" t="s">
        <v>125</v>
      </c>
      <c r="C25" s="76"/>
      <c r="D25" s="74"/>
      <c r="E25" s="89">
        <v>141563</v>
      </c>
    </row>
    <row r="26" spans="1:5" ht="15.75" customHeight="1">
      <c r="A26" s="82" t="s">
        <v>126</v>
      </c>
      <c r="B26" s="83" t="s">
        <v>127</v>
      </c>
      <c r="C26" s="76"/>
      <c r="D26" s="74"/>
      <c r="E26" s="89"/>
    </row>
    <row r="27" spans="1:5" ht="15.75" customHeight="1">
      <c r="A27" s="71"/>
      <c r="B27" s="72" t="s">
        <v>128</v>
      </c>
      <c r="C27" s="76"/>
      <c r="D27" s="77"/>
      <c r="E27" s="90"/>
    </row>
    <row r="28" spans="1:5" ht="15.75">
      <c r="A28" s="82"/>
      <c r="B28" s="72"/>
      <c r="C28" s="76"/>
      <c r="D28" s="76"/>
      <c r="E28" s="79"/>
    </row>
    <row r="29" spans="1:5" ht="15.75" customHeight="1">
      <c r="A29" s="84"/>
      <c r="B29" s="85" t="s">
        <v>129</v>
      </c>
      <c r="C29" s="86"/>
      <c r="D29" s="87">
        <f>D18</f>
        <v>-1784432.94</v>
      </c>
      <c r="E29" s="88">
        <v>141563</v>
      </c>
    </row>
    <row r="30" spans="1:5" ht="15.75">
      <c r="A30" s="82"/>
      <c r="B30" s="72"/>
      <c r="C30" s="76"/>
      <c r="D30" s="91">
        <v>0</v>
      </c>
      <c r="E30" s="79"/>
    </row>
    <row r="31" spans="1:5" ht="15.75" customHeight="1">
      <c r="A31" s="82"/>
      <c r="B31" s="72" t="s">
        <v>130</v>
      </c>
      <c r="C31" s="76"/>
      <c r="D31" s="92"/>
      <c r="E31" s="75"/>
    </row>
    <row r="32" spans="1:5" ht="15.75">
      <c r="A32" s="82"/>
      <c r="B32" s="72"/>
      <c r="C32" s="76"/>
      <c r="D32" s="76"/>
      <c r="E32" s="79"/>
    </row>
    <row r="33" spans="1:5" ht="15.75" customHeight="1">
      <c r="A33" s="84"/>
      <c r="B33" s="85" t="s">
        <v>131</v>
      </c>
      <c r="C33" s="86"/>
      <c r="D33" s="87">
        <f>SUM(D29:D32)</f>
        <v>-1784432.94</v>
      </c>
      <c r="E33" s="88">
        <v>141563</v>
      </c>
    </row>
    <row r="34" spans="1:5" ht="15.75">
      <c r="A34" s="82"/>
      <c r="B34" s="72"/>
      <c r="C34" s="76"/>
      <c r="D34" s="76"/>
      <c r="E34" s="79"/>
    </row>
    <row r="35" spans="1:5" ht="15.75" customHeight="1">
      <c r="A35" s="82"/>
      <c r="B35" s="72" t="s">
        <v>132</v>
      </c>
      <c r="C35" s="76"/>
      <c r="D35" s="76"/>
      <c r="E35" s="79"/>
    </row>
    <row r="36" spans="1:5" ht="15.75" customHeight="1">
      <c r="A36" s="82"/>
      <c r="B36" s="72" t="s">
        <v>133</v>
      </c>
      <c r="C36" s="76"/>
      <c r="D36" s="76"/>
      <c r="E36" s="79"/>
    </row>
    <row r="37" spans="1:5" ht="16.5" thickBot="1">
      <c r="A37" s="93"/>
      <c r="B37" s="94"/>
      <c r="C37" s="95"/>
      <c r="D37" s="95"/>
      <c r="E37" s="96"/>
    </row>
    <row r="38" spans="1:5" ht="15.75">
      <c r="A38" s="61"/>
      <c r="B38" s="273" t="s">
        <v>134</v>
      </c>
      <c r="C38" s="273"/>
      <c r="D38" s="273"/>
      <c r="E38" s="61"/>
    </row>
  </sheetData>
  <sheetProtection/>
  <mergeCells count="7">
    <mergeCell ref="E5:E6"/>
    <mergeCell ref="B38:D38"/>
    <mergeCell ref="C1:D1"/>
    <mergeCell ref="A5:A6"/>
    <mergeCell ref="B5:B6"/>
    <mergeCell ref="C5:C6"/>
    <mergeCell ref="D5:D6"/>
  </mergeCells>
  <printOptions/>
  <pageMargins left="0.52" right="0.75" top="1" bottom="1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zoomScale="90" zoomScaleNormal="90" zoomScaleSheetLayoutView="100" workbookViewId="0" topLeftCell="A13">
      <selection activeCell="A2" sqref="A2"/>
    </sheetView>
  </sheetViews>
  <sheetFormatPr defaultColWidth="9.140625" defaultRowHeight="12.75"/>
  <cols>
    <col min="2" max="2" width="52.57421875" style="0" customWidth="1"/>
    <col min="3" max="3" width="11.8515625" style="0" customWidth="1"/>
    <col min="4" max="4" width="18.28125" style="0" customWidth="1"/>
    <col min="5" max="5" width="19.57421875" style="0" customWidth="1"/>
  </cols>
  <sheetData>
    <row r="2" spans="1:5" ht="24" customHeight="1">
      <c r="A2" s="97"/>
      <c r="B2" s="98" t="s">
        <v>135</v>
      </c>
      <c r="D2" s="99"/>
      <c r="E2" s="99"/>
    </row>
    <row r="3" spans="1:5" ht="17.25" thickBot="1">
      <c r="A3" s="100"/>
      <c r="B3" s="100"/>
      <c r="C3" s="100"/>
      <c r="D3" s="100"/>
      <c r="E3" s="100"/>
    </row>
    <row r="4" spans="1:5" ht="39" customHeight="1" thickBot="1">
      <c r="A4" s="281" t="s">
        <v>136</v>
      </c>
      <c r="B4" s="282"/>
      <c r="C4" s="282"/>
      <c r="D4" s="282"/>
      <c r="E4" s="283"/>
    </row>
    <row r="5" spans="1:5" ht="24" customHeight="1" thickBot="1">
      <c r="A5" s="284" t="s">
        <v>137</v>
      </c>
      <c r="B5" s="285"/>
      <c r="C5" s="285"/>
      <c r="D5" s="285"/>
      <c r="E5" s="101" t="s">
        <v>101</v>
      </c>
    </row>
    <row r="6" spans="1:5" ht="15.75" customHeight="1">
      <c r="A6" s="286" t="s">
        <v>102</v>
      </c>
      <c r="B6" s="286" t="s">
        <v>103</v>
      </c>
      <c r="C6" s="286" t="s">
        <v>3</v>
      </c>
      <c r="D6" s="286" t="s">
        <v>4</v>
      </c>
      <c r="E6" s="288" t="s">
        <v>138</v>
      </c>
    </row>
    <row r="7" spans="1:5" ht="15.75" customHeight="1" thickBot="1">
      <c r="A7" s="287"/>
      <c r="B7" s="287"/>
      <c r="C7" s="287"/>
      <c r="D7" s="287"/>
      <c r="E7" s="289"/>
    </row>
    <row r="8" spans="1:5" ht="37.5" customHeight="1">
      <c r="A8" s="102" t="s">
        <v>6</v>
      </c>
      <c r="B8" s="103" t="s">
        <v>139</v>
      </c>
      <c r="C8" s="104"/>
      <c r="D8" s="104"/>
      <c r="E8" s="105"/>
    </row>
    <row r="9" spans="1:5" ht="27.75" customHeight="1">
      <c r="A9" s="106">
        <v>1</v>
      </c>
      <c r="B9" s="107" t="s">
        <v>140</v>
      </c>
      <c r="C9" s="108"/>
      <c r="D9" s="109"/>
      <c r="E9" s="110">
        <v>48175699.26</v>
      </c>
    </row>
    <row r="10" spans="1:5" ht="26.25" customHeight="1">
      <c r="A10" s="106">
        <v>2</v>
      </c>
      <c r="B10" s="107" t="s">
        <v>141</v>
      </c>
      <c r="C10" s="108"/>
      <c r="D10" s="109">
        <f>Bilanci!G10*-1</f>
        <v>0</v>
      </c>
      <c r="E10" s="110">
        <f>-30420846-5559659</f>
        <v>-35980505</v>
      </c>
    </row>
    <row r="11" spans="1:5" ht="24" customHeight="1">
      <c r="A11" s="106">
        <v>3</v>
      </c>
      <c r="B11" s="107" t="s">
        <v>142</v>
      </c>
      <c r="C11" s="108"/>
      <c r="D11" s="111"/>
      <c r="E11" s="112"/>
    </row>
    <row r="12" spans="1:5" ht="21.75" customHeight="1">
      <c r="A12" s="106">
        <v>4</v>
      </c>
      <c r="B12" s="107" t="s">
        <v>143</v>
      </c>
      <c r="C12" s="108"/>
      <c r="D12" s="109"/>
      <c r="E12" s="110"/>
    </row>
    <row r="13" spans="1:5" ht="24.75" customHeight="1">
      <c r="A13" s="106">
        <v>5</v>
      </c>
      <c r="B13" s="107" t="s">
        <v>144</v>
      </c>
      <c r="C13" s="108"/>
      <c r="D13" s="109"/>
      <c r="E13" s="110"/>
    </row>
    <row r="14" spans="1:5" ht="33" customHeight="1">
      <c r="A14" s="106"/>
      <c r="B14" s="113" t="s">
        <v>145</v>
      </c>
      <c r="C14" s="108"/>
      <c r="D14" s="114">
        <f>SUM(D10:D13)</f>
        <v>0</v>
      </c>
      <c r="E14" s="115">
        <f>SUM(E9:E13)</f>
        <v>12195194.259999998</v>
      </c>
    </row>
    <row r="15" spans="1:5" ht="36.75" customHeight="1">
      <c r="A15" s="116" t="s">
        <v>58</v>
      </c>
      <c r="B15" s="117" t="s">
        <v>146</v>
      </c>
      <c r="C15" s="108"/>
      <c r="D15" s="118"/>
      <c r="E15" s="119"/>
    </row>
    <row r="16" spans="1:5" ht="38.25" customHeight="1">
      <c r="A16" s="106">
        <v>1</v>
      </c>
      <c r="B16" s="107" t="s">
        <v>147</v>
      </c>
      <c r="C16" s="108"/>
      <c r="D16" s="109"/>
      <c r="E16" s="110"/>
    </row>
    <row r="17" spans="1:5" ht="35.25" customHeight="1">
      <c r="A17" s="106">
        <v>2</v>
      </c>
      <c r="B17" s="107" t="s">
        <v>148</v>
      </c>
      <c r="C17" s="108"/>
      <c r="D17" s="109"/>
      <c r="E17" s="110"/>
    </row>
    <row r="18" spans="1:5" ht="30.75" customHeight="1">
      <c r="A18" s="106">
        <v>3</v>
      </c>
      <c r="B18" s="107" t="s">
        <v>149</v>
      </c>
      <c r="C18" s="108"/>
      <c r="D18" s="109"/>
      <c r="E18" s="110"/>
    </row>
    <row r="19" spans="1:5" ht="32.25" customHeight="1">
      <c r="A19" s="106">
        <v>4</v>
      </c>
      <c r="B19" s="107" t="s">
        <v>150</v>
      </c>
      <c r="C19" s="108"/>
      <c r="D19" s="109"/>
      <c r="E19" s="110"/>
    </row>
    <row r="20" spans="1:5" ht="33" customHeight="1">
      <c r="A20" s="106">
        <v>5</v>
      </c>
      <c r="B20" s="107" t="s">
        <v>151</v>
      </c>
      <c r="C20" s="108"/>
      <c r="D20" s="109"/>
      <c r="E20" s="110"/>
    </row>
    <row r="21" spans="1:5" ht="30.75" customHeight="1">
      <c r="A21" s="106"/>
      <c r="B21" s="113" t="s">
        <v>152</v>
      </c>
      <c r="C21" s="108"/>
      <c r="D21" s="114"/>
      <c r="E21" s="115"/>
    </row>
    <row r="22" spans="1:5" ht="15.75" customHeight="1">
      <c r="A22" s="116" t="s">
        <v>153</v>
      </c>
      <c r="B22" s="117" t="s">
        <v>154</v>
      </c>
      <c r="C22" s="108"/>
      <c r="D22" s="118"/>
      <c r="E22" s="119"/>
    </row>
    <row r="23" spans="1:5" ht="35.25" customHeight="1">
      <c r="A23" s="106">
        <v>1</v>
      </c>
      <c r="B23" s="107" t="s">
        <v>155</v>
      </c>
      <c r="C23" s="108"/>
      <c r="D23" s="109"/>
      <c r="E23" s="110"/>
    </row>
    <row r="24" spans="1:8" ht="35.25" customHeight="1">
      <c r="A24" s="106">
        <v>2</v>
      </c>
      <c r="B24" s="107" t="s">
        <v>156</v>
      </c>
      <c r="C24" s="108"/>
      <c r="D24" s="109"/>
      <c r="E24" s="110">
        <v>-14561228</v>
      </c>
      <c r="H24" s="59"/>
    </row>
    <row r="25" spans="1:5" ht="32.25" customHeight="1">
      <c r="A25" s="106">
        <v>3</v>
      </c>
      <c r="B25" s="107" t="s">
        <v>157</v>
      </c>
      <c r="C25" s="108"/>
      <c r="D25" s="109"/>
      <c r="E25" s="110">
        <v>-6921636</v>
      </c>
    </row>
    <row r="26" spans="1:5" ht="29.25" customHeight="1">
      <c r="A26" s="106">
        <v>4</v>
      </c>
      <c r="B26" s="107" t="s">
        <v>158</v>
      </c>
      <c r="C26" s="108"/>
      <c r="D26" s="109"/>
      <c r="E26" s="110"/>
    </row>
    <row r="27" spans="1:5" ht="35.25" customHeight="1">
      <c r="A27" s="120"/>
      <c r="B27" s="113" t="s">
        <v>159</v>
      </c>
      <c r="C27" s="108"/>
      <c r="D27" s="114"/>
      <c r="E27" s="115">
        <f>SUM(E24:E26)</f>
        <v>-21482864</v>
      </c>
    </row>
    <row r="28" spans="1:5" ht="32.25" customHeight="1">
      <c r="A28" s="120"/>
      <c r="B28" s="117" t="s">
        <v>160</v>
      </c>
      <c r="C28" s="108"/>
      <c r="D28" s="109">
        <f>D14</f>
        <v>0</v>
      </c>
      <c r="E28" s="110">
        <f>E14+E27</f>
        <v>-9287669.740000002</v>
      </c>
    </row>
    <row r="29" spans="1:5" ht="37.5" customHeight="1">
      <c r="A29" s="120"/>
      <c r="B29" s="117" t="s">
        <v>161</v>
      </c>
      <c r="C29" s="108"/>
      <c r="D29" s="109">
        <f>E30</f>
        <v>123713.25999999791</v>
      </c>
      <c r="E29" s="110">
        <v>9411383</v>
      </c>
    </row>
    <row r="30" spans="1:5" ht="48" customHeight="1" thickBot="1">
      <c r="A30" s="121"/>
      <c r="B30" s="122" t="s">
        <v>162</v>
      </c>
      <c r="C30" s="123">
        <v>9</v>
      </c>
      <c r="D30" s="124">
        <f>SUM(D28:D29)</f>
        <v>123713.25999999791</v>
      </c>
      <c r="E30" s="125">
        <f>SUM(E28:E29)</f>
        <v>123713.25999999791</v>
      </c>
    </row>
    <row r="31" spans="1:5" ht="15.75" customHeight="1">
      <c r="A31" s="126"/>
      <c r="B31" s="127" t="s">
        <v>98</v>
      </c>
      <c r="C31" s="127"/>
      <c r="D31" s="127"/>
      <c r="E31" s="126"/>
    </row>
    <row r="32" spans="1:5" ht="15.75" customHeight="1">
      <c r="A32" s="128"/>
      <c r="B32" s="128"/>
      <c r="C32" s="128"/>
      <c r="D32" s="129"/>
      <c r="E32" s="128"/>
    </row>
    <row r="33" spans="1:5" ht="15.75" customHeight="1">
      <c r="A33" s="128"/>
      <c r="B33" s="128"/>
      <c r="C33" s="128"/>
      <c r="D33" s="129"/>
      <c r="E33" s="128"/>
    </row>
    <row r="34" ht="15.75" customHeight="1">
      <c r="E34" s="129"/>
    </row>
    <row r="35" ht="15.75" customHeight="1">
      <c r="E35" s="129"/>
    </row>
    <row r="36" ht="15.75" customHeight="1">
      <c r="E36" s="129"/>
    </row>
    <row r="37" ht="15.75" customHeight="1">
      <c r="E37" s="129"/>
    </row>
    <row r="38" ht="15.75" customHeight="1">
      <c r="E38" s="129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7">
    <mergeCell ref="A4:E4"/>
    <mergeCell ref="A5:D5"/>
    <mergeCell ref="A6:A7"/>
    <mergeCell ref="B6:B7"/>
    <mergeCell ref="C6:C7"/>
    <mergeCell ref="D6:D7"/>
    <mergeCell ref="E6:E7"/>
  </mergeCells>
  <printOptions/>
  <pageMargins left="0.92" right="0.25" top="0.75" bottom="0.75" header="0.3" footer="0.3"/>
  <pageSetup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zoomScalePageLayoutView="0" workbookViewId="0" topLeftCell="A1">
      <selection activeCell="A2" sqref="A2:F2"/>
    </sheetView>
  </sheetViews>
  <sheetFormatPr defaultColWidth="9.140625" defaultRowHeight="12.75"/>
  <cols>
    <col min="1" max="1" width="68.851562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1" spans="1:9" ht="32.25" customHeight="1">
      <c r="A1" s="290" t="s">
        <v>1</v>
      </c>
      <c r="B1" s="290"/>
      <c r="C1" s="290"/>
      <c r="D1" s="130"/>
      <c r="E1" s="128"/>
      <c r="F1" s="128"/>
      <c r="G1" s="128"/>
      <c r="H1" s="131"/>
      <c r="I1" s="131"/>
    </row>
    <row r="2" spans="1:7" ht="16.5">
      <c r="A2" s="291" t="s">
        <v>163</v>
      </c>
      <c r="B2" s="291"/>
      <c r="C2" s="291"/>
      <c r="D2" s="291"/>
      <c r="E2" s="291"/>
      <c r="F2" s="291"/>
      <c r="G2" s="132"/>
    </row>
    <row r="3" spans="1:7" ht="15.75">
      <c r="A3" s="292" t="s">
        <v>164</v>
      </c>
      <c r="B3" s="292"/>
      <c r="C3" s="132"/>
      <c r="D3" s="132"/>
      <c r="E3" s="132"/>
      <c r="F3" s="132"/>
      <c r="G3" s="132"/>
    </row>
    <row r="4" spans="1:7" ht="15.75">
      <c r="A4" s="293" t="s">
        <v>165</v>
      </c>
      <c r="B4" s="293"/>
      <c r="C4" s="293"/>
      <c r="D4" s="293"/>
      <c r="E4" s="293"/>
      <c r="F4" s="133"/>
      <c r="G4" s="132"/>
    </row>
    <row r="5" spans="1:7" ht="17.25" thickBot="1">
      <c r="A5" s="132"/>
      <c r="B5" s="132"/>
      <c r="C5" s="132"/>
      <c r="D5" s="132"/>
      <c r="E5" s="132"/>
      <c r="F5" s="130" t="s">
        <v>166</v>
      </c>
      <c r="G5" s="130"/>
    </row>
    <row r="6" spans="1:7" ht="66.75" customHeight="1">
      <c r="A6" s="134"/>
      <c r="B6" s="135" t="s">
        <v>167</v>
      </c>
      <c r="C6" s="135" t="s">
        <v>168</v>
      </c>
      <c r="D6" s="135" t="s">
        <v>169</v>
      </c>
      <c r="E6" s="136" t="s">
        <v>170</v>
      </c>
      <c r="F6" s="136" t="s">
        <v>171</v>
      </c>
      <c r="G6" s="137" t="s">
        <v>172</v>
      </c>
    </row>
    <row r="7" spans="1:7" ht="18" customHeight="1">
      <c r="A7" s="138" t="s">
        <v>173</v>
      </c>
      <c r="B7" s="77">
        <v>100000</v>
      </c>
      <c r="C7" s="139"/>
      <c r="D7" s="139"/>
      <c r="E7" s="77">
        <v>-124708011</v>
      </c>
      <c r="F7" s="77">
        <v>10122</v>
      </c>
      <c r="G7" s="90">
        <v>-124597889</v>
      </c>
    </row>
    <row r="8" spans="1:7" ht="18" customHeight="1">
      <c r="A8" s="140" t="s">
        <v>174</v>
      </c>
      <c r="B8" s="74"/>
      <c r="C8" s="76"/>
      <c r="D8" s="76"/>
      <c r="E8" s="74"/>
      <c r="F8" s="74"/>
      <c r="G8" s="90"/>
    </row>
    <row r="9" spans="1:7" ht="18" customHeight="1">
      <c r="A9" s="141" t="s">
        <v>175</v>
      </c>
      <c r="B9" s="74"/>
      <c r="C9" s="76"/>
      <c r="D9" s="76"/>
      <c r="E9" s="74"/>
      <c r="F9" s="142"/>
      <c r="G9" s="90"/>
    </row>
    <row r="10" spans="1:7" ht="18" customHeight="1">
      <c r="A10" s="141" t="s">
        <v>176</v>
      </c>
      <c r="B10" s="76"/>
      <c r="C10" s="76"/>
      <c r="D10" s="76"/>
      <c r="E10" s="74"/>
      <c r="F10" s="74">
        <v>-10122</v>
      </c>
      <c r="G10" s="90"/>
    </row>
    <row r="11" spans="1:7" ht="18" customHeight="1">
      <c r="A11" s="141" t="s">
        <v>177</v>
      </c>
      <c r="B11" s="76"/>
      <c r="C11" s="76"/>
      <c r="D11" s="76"/>
      <c r="E11" s="74"/>
      <c r="F11" s="74"/>
      <c r="G11" s="90"/>
    </row>
    <row r="12" spans="1:7" ht="18" customHeight="1">
      <c r="A12" s="138" t="s">
        <v>178</v>
      </c>
      <c r="B12" s="143">
        <v>100000</v>
      </c>
      <c r="C12" s="139"/>
      <c r="D12" s="139"/>
      <c r="E12" s="77">
        <v>-124699933</v>
      </c>
      <c r="F12" s="77">
        <v>141563</v>
      </c>
      <c r="G12" s="90">
        <f>SUM(B12:F12)</f>
        <v>-124458370</v>
      </c>
    </row>
    <row r="13" spans="1:7" ht="18" customHeight="1">
      <c r="A13" s="144" t="s">
        <v>174</v>
      </c>
      <c r="B13" s="74"/>
      <c r="C13" s="76"/>
      <c r="D13" s="76"/>
      <c r="E13" s="74"/>
      <c r="F13" s="74">
        <f>'Te Ardhura,shpenz'!D29</f>
        <v>-1784432.94</v>
      </c>
      <c r="G13" s="90"/>
    </row>
    <row r="14" spans="1:7" ht="18" customHeight="1">
      <c r="A14" s="141" t="s">
        <v>175</v>
      </c>
      <c r="B14" s="74"/>
      <c r="C14" s="76"/>
      <c r="D14" s="76"/>
      <c r="E14" s="74"/>
      <c r="F14" s="142"/>
      <c r="G14" s="90"/>
    </row>
    <row r="15" spans="1:7" ht="18" customHeight="1">
      <c r="A15" s="141" t="s">
        <v>176</v>
      </c>
      <c r="B15" s="76"/>
      <c r="C15" s="76"/>
      <c r="D15" s="76"/>
      <c r="E15" s="74">
        <v>141563</v>
      </c>
      <c r="F15" s="74">
        <v>-141563</v>
      </c>
      <c r="G15" s="90"/>
    </row>
    <row r="16" spans="1:7" ht="18" customHeight="1">
      <c r="A16" s="141" t="s">
        <v>177</v>
      </c>
      <c r="B16" s="76"/>
      <c r="C16" s="76"/>
      <c r="D16" s="76"/>
      <c r="E16" s="74"/>
      <c r="F16" s="74"/>
      <c r="G16" s="90"/>
    </row>
    <row r="17" spans="1:7" ht="17.25" thickBot="1">
      <c r="A17" s="145" t="s">
        <v>179</v>
      </c>
      <c r="B17" s="146">
        <v>100000</v>
      </c>
      <c r="C17" s="147"/>
      <c r="D17" s="147"/>
      <c r="E17" s="148">
        <f>SUM(E12:E16)</f>
        <v>-124558370</v>
      </c>
      <c r="F17" s="148">
        <f>SUM(F11:F16)</f>
        <v>-1784432.94</v>
      </c>
      <c r="G17" s="149">
        <f>SUM(B17:F17)</f>
        <v>-126242802.94</v>
      </c>
    </row>
  </sheetData>
  <sheetProtection/>
  <mergeCells count="4">
    <mergeCell ref="A1:C1"/>
    <mergeCell ref="A2:F2"/>
    <mergeCell ref="A3:B3"/>
    <mergeCell ref="A4:E4"/>
  </mergeCells>
  <printOptions/>
  <pageMargins left="0.39" right="0.2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spans="2:4" ht="15" customHeight="1">
      <c r="B1" s="150" t="str">
        <f>'Te Ardhura,shpenz'!B1</f>
        <v>Firma "AR EUROPROJEKT"  sh.p.k. </v>
      </c>
      <c r="C1" s="150"/>
      <c r="D1" s="150"/>
    </row>
    <row r="2" spans="2:4" ht="15.75">
      <c r="B2" s="150" t="s">
        <v>180</v>
      </c>
      <c r="C2" s="150"/>
      <c r="D2" s="150"/>
    </row>
    <row r="3" ht="12.75">
      <c r="B3" s="151"/>
    </row>
    <row r="4" spans="2:7" ht="15.75">
      <c r="B4" s="294" t="s">
        <v>181</v>
      </c>
      <c r="C4" s="294"/>
      <c r="D4" s="294"/>
      <c r="E4" s="294"/>
      <c r="F4" s="294"/>
      <c r="G4" s="294"/>
    </row>
    <row r="6" spans="1:7" ht="12.75">
      <c r="A6" s="295" t="s">
        <v>182</v>
      </c>
      <c r="B6" s="297" t="s">
        <v>183</v>
      </c>
      <c r="C6" s="295" t="s">
        <v>184</v>
      </c>
      <c r="D6" s="152" t="s">
        <v>185</v>
      </c>
      <c r="E6" s="295" t="s">
        <v>186</v>
      </c>
      <c r="F6" s="295" t="s">
        <v>187</v>
      </c>
      <c r="G6" s="152" t="s">
        <v>185</v>
      </c>
    </row>
    <row r="7" spans="1:7" ht="12.75">
      <c r="A7" s="296"/>
      <c r="B7" s="298"/>
      <c r="C7" s="296"/>
      <c r="D7" s="153">
        <v>41275</v>
      </c>
      <c r="E7" s="296"/>
      <c r="F7" s="296"/>
      <c r="G7" s="153">
        <v>41639</v>
      </c>
    </row>
    <row r="8" spans="1:7" ht="12.75">
      <c r="A8" s="154">
        <v>1</v>
      </c>
      <c r="B8" s="155" t="s">
        <v>44</v>
      </c>
      <c r="C8" s="154"/>
      <c r="D8" s="156"/>
      <c r="E8" s="156"/>
      <c r="F8" s="156"/>
      <c r="G8" s="156">
        <f aca="true" t="shared" si="0" ref="G8:G16">D8+E8-F8</f>
        <v>0</v>
      </c>
    </row>
    <row r="9" spans="1:7" ht="12.75">
      <c r="A9" s="154">
        <v>2</v>
      </c>
      <c r="B9" s="155" t="s">
        <v>188</v>
      </c>
      <c r="C9" s="154"/>
      <c r="D9" s="156"/>
      <c r="E9" s="156"/>
      <c r="F9" s="156"/>
      <c r="G9" s="156">
        <f t="shared" si="0"/>
        <v>0</v>
      </c>
    </row>
    <row r="10" spans="1:7" ht="12.75">
      <c r="A10" s="154">
        <v>3</v>
      </c>
      <c r="B10" s="155" t="s">
        <v>189</v>
      </c>
      <c r="C10" s="154"/>
      <c r="D10" s="156"/>
      <c r="E10" s="156"/>
      <c r="F10" s="156"/>
      <c r="G10" s="156">
        <f t="shared" si="0"/>
        <v>0</v>
      </c>
    </row>
    <row r="11" spans="1:7" ht="12.75">
      <c r="A11" s="154">
        <v>4</v>
      </c>
      <c r="B11" s="155" t="s">
        <v>190</v>
      </c>
      <c r="C11" s="154"/>
      <c r="D11" s="156"/>
      <c r="E11" s="156"/>
      <c r="F11" s="156"/>
      <c r="G11" s="156">
        <f t="shared" si="0"/>
        <v>0</v>
      </c>
    </row>
    <row r="12" spans="1:7" ht="12.75">
      <c r="A12" s="154">
        <v>5</v>
      </c>
      <c r="B12" s="155" t="s">
        <v>191</v>
      </c>
      <c r="C12" s="154"/>
      <c r="D12" s="156"/>
      <c r="E12" s="157"/>
      <c r="F12" s="156"/>
      <c r="G12" s="156">
        <f t="shared" si="0"/>
        <v>0</v>
      </c>
    </row>
    <row r="13" spans="1:7" ht="12.75">
      <c r="A13" s="154">
        <v>6</v>
      </c>
      <c r="B13" s="155" t="s">
        <v>192</v>
      </c>
      <c r="C13" s="154"/>
      <c r="D13" s="156"/>
      <c r="E13" s="156"/>
      <c r="F13" s="156"/>
      <c r="G13" s="156">
        <f t="shared" si="0"/>
        <v>0</v>
      </c>
    </row>
    <row r="14" spans="1:7" ht="12.75">
      <c r="A14" s="154"/>
      <c r="B14" s="155"/>
      <c r="C14" s="154"/>
      <c r="D14" s="156"/>
      <c r="E14" s="156"/>
      <c r="F14" s="156"/>
      <c r="G14" s="156">
        <f t="shared" si="0"/>
        <v>0</v>
      </c>
    </row>
    <row r="15" spans="1:7" ht="12.75">
      <c r="A15" s="154"/>
      <c r="B15" s="155"/>
      <c r="C15" s="154"/>
      <c r="D15" s="156"/>
      <c r="E15" s="156"/>
      <c r="F15" s="156"/>
      <c r="G15" s="156">
        <f t="shared" si="0"/>
        <v>0</v>
      </c>
    </row>
    <row r="16" spans="1:7" ht="13.5" thickBot="1">
      <c r="A16" s="158"/>
      <c r="B16" s="159"/>
      <c r="C16" s="158"/>
      <c r="D16" s="160"/>
      <c r="E16" s="160"/>
      <c r="F16" s="160"/>
      <c r="G16" s="160">
        <f t="shared" si="0"/>
        <v>0</v>
      </c>
    </row>
    <row r="17" spans="1:7" ht="13.5" thickBot="1">
      <c r="A17" s="161"/>
      <c r="B17" s="162" t="s">
        <v>193</v>
      </c>
      <c r="C17" s="163"/>
      <c r="D17" s="164">
        <f>SUM(D8:D16)</f>
        <v>0</v>
      </c>
      <c r="E17" s="164">
        <f>SUM(E8:E16)</f>
        <v>0</v>
      </c>
      <c r="F17" s="164">
        <f>SUM(F8:F16)</f>
        <v>0</v>
      </c>
      <c r="G17" s="165">
        <f>SUM(G8:G16)</f>
        <v>0</v>
      </c>
    </row>
    <row r="20" spans="2:7" ht="15.75">
      <c r="B20" s="294" t="s">
        <v>194</v>
      </c>
      <c r="C20" s="294"/>
      <c r="D20" s="294"/>
      <c r="E20" s="294"/>
      <c r="F20" s="294"/>
      <c r="G20" s="294"/>
    </row>
    <row r="22" spans="1:7" ht="12.75">
      <c r="A22" s="295" t="s">
        <v>182</v>
      </c>
      <c r="B22" s="297" t="s">
        <v>183</v>
      </c>
      <c r="C22" s="295" t="s">
        <v>184</v>
      </c>
      <c r="D22" s="152" t="s">
        <v>185</v>
      </c>
      <c r="E22" s="295" t="s">
        <v>186</v>
      </c>
      <c r="F22" s="295" t="s">
        <v>187</v>
      </c>
      <c r="G22" s="152" t="s">
        <v>185</v>
      </c>
    </row>
    <row r="23" spans="1:7" ht="12.75">
      <c r="A23" s="296"/>
      <c r="B23" s="298"/>
      <c r="C23" s="296"/>
      <c r="D23" s="153">
        <v>41275</v>
      </c>
      <c r="E23" s="296"/>
      <c r="F23" s="296"/>
      <c r="G23" s="153">
        <v>41639</v>
      </c>
    </row>
    <row r="24" spans="1:7" ht="12.75">
      <c r="A24" s="154">
        <v>1</v>
      </c>
      <c r="B24" s="155" t="s">
        <v>44</v>
      </c>
      <c r="C24" s="154"/>
      <c r="D24" s="156">
        <v>0</v>
      </c>
      <c r="E24" s="156">
        <v>0</v>
      </c>
      <c r="F24" s="156"/>
      <c r="G24" s="156">
        <f>D24+E24</f>
        <v>0</v>
      </c>
    </row>
    <row r="25" spans="1:7" ht="12.75">
      <c r="A25" s="154">
        <v>2</v>
      </c>
      <c r="B25" s="155" t="s">
        <v>188</v>
      </c>
      <c r="C25" s="154"/>
      <c r="D25" s="156"/>
      <c r="E25" s="156"/>
      <c r="F25" s="156"/>
      <c r="G25" s="156">
        <f>D25+E25</f>
        <v>0</v>
      </c>
    </row>
    <row r="26" spans="1:7" ht="12.75">
      <c r="A26" s="154">
        <v>3</v>
      </c>
      <c r="B26" s="155" t="s">
        <v>189</v>
      </c>
      <c r="C26" s="154"/>
      <c r="D26" s="156"/>
      <c r="E26" s="166"/>
      <c r="F26" s="156"/>
      <c r="G26" s="156">
        <f>D26+E26</f>
        <v>0</v>
      </c>
    </row>
    <row r="27" spans="1:7" ht="12.75">
      <c r="A27" s="154">
        <v>4</v>
      </c>
      <c r="B27" s="155" t="s">
        <v>190</v>
      </c>
      <c r="C27" s="154"/>
      <c r="D27" s="156"/>
      <c r="E27" s="156"/>
      <c r="F27" s="156"/>
      <c r="G27" s="156">
        <f>D27+E27</f>
        <v>0</v>
      </c>
    </row>
    <row r="28" spans="1:7" ht="12.75">
      <c r="A28" s="154">
        <v>5</v>
      </c>
      <c r="B28" s="155" t="s">
        <v>191</v>
      </c>
      <c r="C28" s="154"/>
      <c r="D28" s="156"/>
      <c r="E28" s="166"/>
      <c r="F28" s="156"/>
      <c r="G28" s="156">
        <f>D28+E28</f>
        <v>0</v>
      </c>
    </row>
    <row r="29" spans="1:7" ht="12.75">
      <c r="A29" s="154">
        <v>6</v>
      </c>
      <c r="B29" s="155" t="s">
        <v>192</v>
      </c>
      <c r="C29" s="154"/>
      <c r="D29" s="156"/>
      <c r="E29" s="156"/>
      <c r="F29" s="156"/>
      <c r="G29" s="156"/>
    </row>
    <row r="30" spans="1:7" ht="12.75">
      <c r="A30" s="154"/>
      <c r="B30" s="155"/>
      <c r="C30" s="154"/>
      <c r="D30" s="156"/>
      <c r="E30" s="156"/>
      <c r="F30" s="156"/>
      <c r="G30" s="156">
        <f>D30+E30-F30</f>
        <v>0</v>
      </c>
    </row>
    <row r="31" spans="1:7" ht="12.75">
      <c r="A31" s="154"/>
      <c r="B31" s="155"/>
      <c r="C31" s="154"/>
      <c r="D31" s="156"/>
      <c r="E31" s="156"/>
      <c r="F31" s="156"/>
      <c r="G31" s="156">
        <f>D31+E31-F31</f>
        <v>0</v>
      </c>
    </row>
    <row r="32" spans="1:7" ht="13.5" thickBot="1">
      <c r="A32" s="158"/>
      <c r="B32" s="159"/>
      <c r="C32" s="158"/>
      <c r="D32" s="160"/>
      <c r="E32" s="160"/>
      <c r="F32" s="160"/>
      <c r="G32" s="160">
        <f>D32+E32-F32</f>
        <v>0</v>
      </c>
    </row>
    <row r="33" spans="1:7" ht="13.5" thickBot="1">
      <c r="A33" s="161"/>
      <c r="B33" s="162" t="s">
        <v>193</v>
      </c>
      <c r="C33" s="163"/>
      <c r="D33" s="164">
        <f>SUM(D24:D32)</f>
        <v>0</v>
      </c>
      <c r="E33" s="164">
        <f>SUM(E24:E32)</f>
        <v>0</v>
      </c>
      <c r="F33" s="164">
        <f>SUM(F24:F32)</f>
        <v>0</v>
      </c>
      <c r="G33" s="165">
        <f>SUM(G24:G32)</f>
        <v>0</v>
      </c>
    </row>
    <row r="34" ht="12.75">
      <c r="G34" s="167"/>
    </row>
    <row r="36" spans="2:7" ht="15.75">
      <c r="B36" s="294" t="s">
        <v>195</v>
      </c>
      <c r="C36" s="294"/>
      <c r="D36" s="294"/>
      <c r="E36" s="294"/>
      <c r="F36" s="294"/>
      <c r="G36" s="294"/>
    </row>
    <row r="38" spans="1:7" ht="12.75">
      <c r="A38" s="295" t="s">
        <v>182</v>
      </c>
      <c r="B38" s="297" t="s">
        <v>183</v>
      </c>
      <c r="C38" s="295" t="s">
        <v>184</v>
      </c>
      <c r="D38" s="152" t="s">
        <v>185</v>
      </c>
      <c r="E38" s="295" t="s">
        <v>186</v>
      </c>
      <c r="F38" s="295" t="s">
        <v>187</v>
      </c>
      <c r="G38" s="152" t="s">
        <v>185</v>
      </c>
    </row>
    <row r="39" spans="1:7" ht="12.75">
      <c r="A39" s="296"/>
      <c r="B39" s="298"/>
      <c r="C39" s="296"/>
      <c r="D39" s="153">
        <v>41275</v>
      </c>
      <c r="E39" s="296"/>
      <c r="F39" s="296"/>
      <c r="G39" s="153">
        <v>41639</v>
      </c>
    </row>
    <row r="40" spans="1:7" ht="12.75">
      <c r="A40" s="154">
        <v>1</v>
      </c>
      <c r="B40" s="155" t="s">
        <v>44</v>
      </c>
      <c r="C40" s="154"/>
      <c r="D40" s="156">
        <v>0</v>
      </c>
      <c r="E40" s="156"/>
      <c r="F40" s="156">
        <v>0</v>
      </c>
      <c r="G40" s="156">
        <f aca="true" t="shared" si="1" ref="G40:G48">D40+E40-F40</f>
        <v>0</v>
      </c>
    </row>
    <row r="41" spans="1:7" ht="12.75">
      <c r="A41" s="154">
        <v>2</v>
      </c>
      <c r="B41" s="155" t="s">
        <v>188</v>
      </c>
      <c r="C41" s="154"/>
      <c r="D41" s="156"/>
      <c r="E41" s="156"/>
      <c r="F41" s="156"/>
      <c r="G41" s="156">
        <f t="shared" si="1"/>
        <v>0</v>
      </c>
    </row>
    <row r="42" spans="1:7" ht="12.75">
      <c r="A42" s="154">
        <v>3</v>
      </c>
      <c r="B42" s="155" t="s">
        <v>189</v>
      </c>
      <c r="C42" s="154"/>
      <c r="D42" s="156"/>
      <c r="E42" s="167"/>
      <c r="F42" s="156"/>
      <c r="G42" s="156">
        <f t="shared" si="1"/>
        <v>0</v>
      </c>
    </row>
    <row r="43" spans="1:7" ht="12.75">
      <c r="A43" s="154">
        <v>4</v>
      </c>
      <c r="B43" s="155" t="s">
        <v>190</v>
      </c>
      <c r="C43" s="154"/>
      <c r="D43" s="156"/>
      <c r="E43" s="156"/>
      <c r="F43" s="156"/>
      <c r="G43" s="156">
        <f t="shared" si="1"/>
        <v>0</v>
      </c>
    </row>
    <row r="44" spans="1:7" ht="12.75">
      <c r="A44" s="154">
        <v>5</v>
      </c>
      <c r="B44" s="155" t="s">
        <v>191</v>
      </c>
      <c r="C44" s="154"/>
      <c r="D44" s="156"/>
      <c r="E44" s="156"/>
      <c r="F44" s="156"/>
      <c r="G44" s="156">
        <f t="shared" si="1"/>
        <v>0</v>
      </c>
    </row>
    <row r="45" spans="1:7" ht="12.75">
      <c r="A45" s="154">
        <v>6</v>
      </c>
      <c r="B45" s="155" t="s">
        <v>192</v>
      </c>
      <c r="C45" s="154"/>
      <c r="D45" s="156"/>
      <c r="E45" s="156"/>
      <c r="F45" s="156"/>
      <c r="G45" s="156">
        <f t="shared" si="1"/>
        <v>0</v>
      </c>
    </row>
    <row r="46" spans="1:7" ht="12.75">
      <c r="A46" s="154"/>
      <c r="B46" s="155"/>
      <c r="C46" s="154"/>
      <c r="D46" s="156"/>
      <c r="E46" s="156"/>
      <c r="F46" s="156"/>
      <c r="G46" s="156">
        <f t="shared" si="1"/>
        <v>0</v>
      </c>
    </row>
    <row r="47" spans="1:7" ht="12.75">
      <c r="A47" s="154"/>
      <c r="B47" s="155"/>
      <c r="C47" s="154"/>
      <c r="D47" s="156"/>
      <c r="E47" s="156"/>
      <c r="F47" s="156"/>
      <c r="G47" s="156">
        <f t="shared" si="1"/>
        <v>0</v>
      </c>
    </row>
    <row r="48" spans="1:7" ht="13.5" thickBot="1">
      <c r="A48" s="158"/>
      <c r="B48" s="159"/>
      <c r="C48" s="158"/>
      <c r="D48" s="160"/>
      <c r="E48" s="160"/>
      <c r="F48" s="160"/>
      <c r="G48" s="160">
        <f t="shared" si="1"/>
        <v>0</v>
      </c>
    </row>
    <row r="49" spans="1:7" ht="13.5" thickBot="1">
      <c r="A49" s="161"/>
      <c r="B49" s="162" t="s">
        <v>193</v>
      </c>
      <c r="C49" s="163"/>
      <c r="D49" s="164">
        <f>SUM(D40:D48)</f>
        <v>0</v>
      </c>
      <c r="E49" s="164">
        <f>SUM(E40:E48)</f>
        <v>0</v>
      </c>
      <c r="F49" s="164">
        <f>SUM(F40:F48)</f>
        <v>0</v>
      </c>
      <c r="G49" s="165">
        <f>SUM(G40:G48)</f>
        <v>0</v>
      </c>
    </row>
    <row r="50" spans="1:7" ht="12.75">
      <c r="A50" s="168"/>
      <c r="B50" s="168"/>
      <c r="C50" s="168"/>
      <c r="D50" s="168"/>
      <c r="E50" s="168"/>
      <c r="F50" s="169"/>
      <c r="G50" s="170"/>
    </row>
    <row r="51" spans="4:7" ht="12.75">
      <c r="D51" s="16"/>
      <c r="G51" s="16"/>
    </row>
    <row r="52" spans="4:7" ht="12.75">
      <c r="D52" s="16"/>
      <c r="G52" s="16"/>
    </row>
    <row r="53" spans="5:7" ht="15.75">
      <c r="E53" s="299" t="s">
        <v>196</v>
      </c>
      <c r="F53" s="299"/>
      <c r="G53" s="299"/>
    </row>
    <row r="54" spans="5:7" ht="12.75">
      <c r="E54" s="300"/>
      <c r="F54" s="300"/>
      <c r="G54" s="300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6"/>
  <sheetViews>
    <sheetView workbookViewId="0" topLeftCell="B1">
      <selection activeCell="A2" sqref="A2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2" spans="2:4" ht="15.75">
      <c r="B2" s="171" t="s">
        <v>99</v>
      </c>
      <c r="C2" s="150"/>
      <c r="D2" s="150"/>
    </row>
    <row r="3" spans="1:10" ht="19.5" customHeight="1">
      <c r="A3" s="172"/>
      <c r="B3" s="171" t="s">
        <v>180</v>
      </c>
      <c r="F3" s="172"/>
      <c r="G3" s="172"/>
      <c r="H3" s="172"/>
      <c r="I3" s="172"/>
      <c r="J3" s="172"/>
    </row>
    <row r="4" spans="1:10" ht="12.75">
      <c r="A4" s="172"/>
      <c r="B4" s="173"/>
      <c r="C4" s="172"/>
      <c r="D4" s="172"/>
      <c r="E4" s="172"/>
      <c r="F4" s="172"/>
      <c r="G4" s="172"/>
      <c r="H4" s="172"/>
      <c r="I4" s="173" t="s">
        <v>197</v>
      </c>
      <c r="J4" s="172"/>
    </row>
    <row r="5" spans="1:10" ht="12.75">
      <c r="A5" s="172"/>
      <c r="B5" s="173"/>
      <c r="C5" s="172"/>
      <c r="D5" s="172"/>
      <c r="E5" s="172"/>
      <c r="F5" s="172"/>
      <c r="G5" s="172"/>
      <c r="H5" s="172"/>
      <c r="I5" s="172"/>
      <c r="J5" s="172"/>
    </row>
    <row r="6" spans="1:10" ht="12.75">
      <c r="A6" s="174"/>
      <c r="B6" s="174"/>
      <c r="C6" s="174"/>
      <c r="D6" s="174"/>
      <c r="E6" s="174"/>
      <c r="F6" s="174"/>
      <c r="G6" s="174"/>
      <c r="H6" s="174"/>
      <c r="I6" s="175"/>
      <c r="J6" s="176" t="s">
        <v>198</v>
      </c>
    </row>
    <row r="7" spans="1:10" ht="12.75">
      <c r="A7" s="301" t="s">
        <v>199</v>
      </c>
      <c r="B7" s="302"/>
      <c r="C7" s="302"/>
      <c r="D7" s="302"/>
      <c r="E7" s="302"/>
      <c r="F7" s="302"/>
      <c r="G7" s="302"/>
      <c r="H7" s="302"/>
      <c r="I7" s="302"/>
      <c r="J7" s="303"/>
    </row>
    <row r="8" spans="1:10" ht="22.5" thickBot="1">
      <c r="A8" s="177"/>
      <c r="B8" s="304" t="s">
        <v>200</v>
      </c>
      <c r="C8" s="304"/>
      <c r="D8" s="304"/>
      <c r="E8" s="304"/>
      <c r="F8" s="305"/>
      <c r="G8" s="178" t="s">
        <v>201</v>
      </c>
      <c r="H8" s="178" t="s">
        <v>202</v>
      </c>
      <c r="I8" s="179" t="s">
        <v>203</v>
      </c>
      <c r="J8" s="179" t="s">
        <v>204</v>
      </c>
    </row>
    <row r="9" spans="1:10" ht="12.75">
      <c r="A9" s="180">
        <v>1</v>
      </c>
      <c r="B9" s="306" t="s">
        <v>205</v>
      </c>
      <c r="C9" s="307"/>
      <c r="D9" s="307"/>
      <c r="E9" s="307"/>
      <c r="F9" s="307"/>
      <c r="G9" s="181">
        <v>70</v>
      </c>
      <c r="H9" s="181">
        <v>11100</v>
      </c>
      <c r="I9" s="182"/>
      <c r="J9" s="183"/>
    </row>
    <row r="10" spans="1:10" ht="25.5">
      <c r="A10" s="184" t="s">
        <v>12</v>
      </c>
      <c r="B10" s="308" t="s">
        <v>206</v>
      </c>
      <c r="C10" s="309"/>
      <c r="D10" s="309"/>
      <c r="E10" s="309"/>
      <c r="F10" s="310"/>
      <c r="G10" s="185" t="s">
        <v>207</v>
      </c>
      <c r="H10" s="185">
        <v>11101</v>
      </c>
      <c r="I10" s="186"/>
      <c r="J10" s="187"/>
    </row>
    <row r="11" spans="1:10" ht="12.75">
      <c r="A11" s="188" t="s">
        <v>208</v>
      </c>
      <c r="B11" s="308" t="s">
        <v>209</v>
      </c>
      <c r="C11" s="309"/>
      <c r="D11" s="309"/>
      <c r="E11" s="309"/>
      <c r="F11" s="310"/>
      <c r="G11" s="185">
        <v>704</v>
      </c>
      <c r="H11" s="185">
        <v>11102</v>
      </c>
      <c r="I11" s="186"/>
      <c r="J11" s="187"/>
    </row>
    <row r="12" spans="1:10" ht="12.75">
      <c r="A12" s="188" t="s">
        <v>210</v>
      </c>
      <c r="B12" s="308" t="s">
        <v>211</v>
      </c>
      <c r="C12" s="309"/>
      <c r="D12" s="309"/>
      <c r="E12" s="309"/>
      <c r="F12" s="310"/>
      <c r="G12" s="189">
        <v>705</v>
      </c>
      <c r="H12" s="185">
        <v>11103</v>
      </c>
      <c r="I12" s="186"/>
      <c r="J12" s="187"/>
    </row>
    <row r="13" spans="1:10" ht="12.75">
      <c r="A13" s="190">
        <v>2</v>
      </c>
      <c r="B13" s="311" t="s">
        <v>212</v>
      </c>
      <c r="C13" s="312"/>
      <c r="D13" s="312"/>
      <c r="E13" s="312"/>
      <c r="F13" s="313"/>
      <c r="G13" s="191">
        <v>708</v>
      </c>
      <c r="H13" s="192">
        <v>11104</v>
      </c>
      <c r="I13" s="186"/>
      <c r="J13" s="187"/>
    </row>
    <row r="14" spans="1:10" ht="12.75">
      <c r="A14" s="193" t="s">
        <v>12</v>
      </c>
      <c r="B14" s="308" t="s">
        <v>213</v>
      </c>
      <c r="C14" s="309"/>
      <c r="D14" s="309"/>
      <c r="E14" s="309"/>
      <c r="F14" s="310"/>
      <c r="G14" s="185">
        <v>7081</v>
      </c>
      <c r="H14" s="194">
        <v>111041</v>
      </c>
      <c r="I14" s="186"/>
      <c r="J14" s="187"/>
    </row>
    <row r="15" spans="1:10" ht="12.75">
      <c r="A15" s="193" t="s">
        <v>14</v>
      </c>
      <c r="B15" s="308" t="s">
        <v>214</v>
      </c>
      <c r="C15" s="309"/>
      <c r="D15" s="309"/>
      <c r="E15" s="309"/>
      <c r="F15" s="310"/>
      <c r="G15" s="185">
        <v>7082</v>
      </c>
      <c r="H15" s="194">
        <v>111042</v>
      </c>
      <c r="I15" s="186"/>
      <c r="J15" s="187"/>
    </row>
    <row r="16" spans="1:10" ht="12.75">
      <c r="A16" s="193" t="s">
        <v>21</v>
      </c>
      <c r="B16" s="308" t="s">
        <v>215</v>
      </c>
      <c r="C16" s="309"/>
      <c r="D16" s="309"/>
      <c r="E16" s="309"/>
      <c r="F16" s="310"/>
      <c r="G16" s="185">
        <v>7083</v>
      </c>
      <c r="H16" s="194">
        <v>111043</v>
      </c>
      <c r="I16" s="186"/>
      <c r="J16" s="187"/>
    </row>
    <row r="17" spans="1:10" ht="12.75">
      <c r="A17" s="195">
        <v>3</v>
      </c>
      <c r="B17" s="311" t="s">
        <v>216</v>
      </c>
      <c r="C17" s="312"/>
      <c r="D17" s="312"/>
      <c r="E17" s="312"/>
      <c r="F17" s="313"/>
      <c r="G17" s="191">
        <v>71</v>
      </c>
      <c r="H17" s="192">
        <v>11201</v>
      </c>
      <c r="I17" s="186"/>
      <c r="J17" s="187"/>
    </row>
    <row r="18" spans="1:10" ht="12.75">
      <c r="A18" s="196"/>
      <c r="B18" s="314" t="s">
        <v>217</v>
      </c>
      <c r="C18" s="315"/>
      <c r="D18" s="315"/>
      <c r="E18" s="315"/>
      <c r="F18" s="316"/>
      <c r="G18" s="197"/>
      <c r="H18" s="185">
        <v>112011</v>
      </c>
      <c r="I18" s="186"/>
      <c r="J18" s="187"/>
    </row>
    <row r="19" spans="1:10" ht="12.75">
      <c r="A19" s="196"/>
      <c r="B19" s="314" t="s">
        <v>218</v>
      </c>
      <c r="C19" s="315"/>
      <c r="D19" s="315"/>
      <c r="E19" s="315"/>
      <c r="F19" s="316"/>
      <c r="G19" s="197"/>
      <c r="H19" s="185">
        <v>112012</v>
      </c>
      <c r="I19" s="186"/>
      <c r="J19" s="187"/>
    </row>
    <row r="20" spans="1:10" ht="12.75">
      <c r="A20" s="198">
        <v>4</v>
      </c>
      <c r="B20" s="311" t="s">
        <v>219</v>
      </c>
      <c r="C20" s="312"/>
      <c r="D20" s="312"/>
      <c r="E20" s="312"/>
      <c r="F20" s="313"/>
      <c r="G20" s="199">
        <v>72</v>
      </c>
      <c r="H20" s="200">
        <v>11300</v>
      </c>
      <c r="I20" s="186"/>
      <c r="J20" s="187"/>
    </row>
    <row r="21" spans="1:10" ht="12.75">
      <c r="A21" s="188"/>
      <c r="B21" s="317" t="s">
        <v>220</v>
      </c>
      <c r="C21" s="318"/>
      <c r="D21" s="318"/>
      <c r="E21" s="318"/>
      <c r="F21" s="318"/>
      <c r="G21" s="157"/>
      <c r="H21" s="201">
        <v>11301</v>
      </c>
      <c r="I21" s="186"/>
      <c r="J21" s="187"/>
    </row>
    <row r="22" spans="1:10" ht="12.75">
      <c r="A22" s="202">
        <v>5</v>
      </c>
      <c r="B22" s="319" t="s">
        <v>221</v>
      </c>
      <c r="C22" s="320"/>
      <c r="D22" s="320"/>
      <c r="E22" s="320"/>
      <c r="F22" s="320"/>
      <c r="G22" s="203">
        <v>73</v>
      </c>
      <c r="H22" s="203">
        <v>11400</v>
      </c>
      <c r="I22" s="186"/>
      <c r="J22" s="187"/>
    </row>
    <row r="23" spans="1:10" ht="12.75">
      <c r="A23" s="204">
        <v>6</v>
      </c>
      <c r="B23" s="319" t="s">
        <v>222</v>
      </c>
      <c r="C23" s="320"/>
      <c r="D23" s="320"/>
      <c r="E23" s="320"/>
      <c r="F23" s="320"/>
      <c r="G23" s="203">
        <v>75</v>
      </c>
      <c r="H23" s="205">
        <v>11500</v>
      </c>
      <c r="I23" s="206"/>
      <c r="J23" s="207">
        <v>141563</v>
      </c>
    </row>
    <row r="24" spans="1:10" ht="12.75">
      <c r="A24" s="202">
        <v>7</v>
      </c>
      <c r="B24" s="311" t="s">
        <v>223</v>
      </c>
      <c r="C24" s="312"/>
      <c r="D24" s="312"/>
      <c r="E24" s="312"/>
      <c r="F24" s="313"/>
      <c r="G24" s="191">
        <v>77</v>
      </c>
      <c r="H24" s="191">
        <v>11600</v>
      </c>
      <c r="I24" s="206"/>
      <c r="J24" s="207"/>
    </row>
    <row r="25" spans="1:10" ht="13.5" thickBot="1">
      <c r="A25" s="208" t="s">
        <v>224</v>
      </c>
      <c r="B25" s="321" t="s">
        <v>225</v>
      </c>
      <c r="C25" s="322"/>
      <c r="D25" s="322"/>
      <c r="E25" s="322"/>
      <c r="F25" s="322"/>
      <c r="G25" s="209"/>
      <c r="H25" s="209">
        <v>11800</v>
      </c>
      <c r="I25" s="210"/>
      <c r="J25" s="211">
        <f>SUM(J23:J24)</f>
        <v>141563</v>
      </c>
    </row>
    <row r="26" spans="1:10" ht="12.75">
      <c r="A26" s="212"/>
      <c r="B26" s="213"/>
      <c r="C26" s="213"/>
      <c r="D26" s="213"/>
      <c r="E26" s="213"/>
      <c r="F26" s="213"/>
      <c r="G26" s="213"/>
      <c r="H26" s="213"/>
      <c r="I26" s="214"/>
      <c r="J26" s="214"/>
    </row>
    <row r="27" spans="1:10" ht="12.75">
      <c r="A27" s="212"/>
      <c r="B27" s="213"/>
      <c r="C27" s="213"/>
      <c r="D27" s="213"/>
      <c r="E27" s="213"/>
      <c r="F27" s="213"/>
      <c r="G27" s="213"/>
      <c r="H27" s="213"/>
      <c r="I27" s="214"/>
      <c r="J27" s="214"/>
    </row>
    <row r="28" spans="1:10" ht="12.75">
      <c r="A28" s="212"/>
      <c r="B28" s="213"/>
      <c r="C28" s="213"/>
      <c r="D28" s="213"/>
      <c r="E28" s="213"/>
      <c r="F28" s="213"/>
      <c r="G28" s="213"/>
      <c r="H28" s="213"/>
      <c r="I28" s="214"/>
      <c r="J28" s="214"/>
    </row>
    <row r="29" spans="1:10" ht="12.75">
      <c r="A29" s="212"/>
      <c r="B29" s="213"/>
      <c r="C29" s="213"/>
      <c r="D29" s="213"/>
      <c r="E29" s="213"/>
      <c r="F29" s="213"/>
      <c r="G29" s="213"/>
      <c r="H29" s="213"/>
      <c r="I29" s="214" t="s">
        <v>196</v>
      </c>
      <c r="J29" s="214"/>
    </row>
    <row r="30" spans="1:10" ht="15.75">
      <c r="A30" s="212"/>
      <c r="C30" s="150"/>
      <c r="D30" s="150"/>
      <c r="E30" s="213"/>
      <c r="F30" s="213"/>
      <c r="G30" s="213"/>
      <c r="H30" s="213"/>
      <c r="I30" s="214"/>
      <c r="J30" s="214"/>
    </row>
    <row r="31" spans="1:10" ht="15">
      <c r="A31" s="212"/>
      <c r="B31" s="171" t="str">
        <f>B2</f>
        <v>Firma "AR EUROPROJEKT"  sh.p.k. </v>
      </c>
      <c r="C31" s="213"/>
      <c r="D31" s="213"/>
      <c r="E31" s="213"/>
      <c r="F31" s="213"/>
      <c r="G31" s="213"/>
      <c r="H31" s="213"/>
      <c r="I31" s="214"/>
      <c r="J31" s="214"/>
    </row>
    <row r="32" spans="1:10" ht="18" customHeight="1">
      <c r="A32" s="212"/>
      <c r="B32" s="171" t="str">
        <f>B3</f>
        <v>K66725002V</v>
      </c>
      <c r="C32" s="213"/>
      <c r="D32" s="213"/>
      <c r="E32" s="213"/>
      <c r="F32" s="213"/>
      <c r="G32" s="213"/>
      <c r="H32" s="213"/>
      <c r="I32" s="214"/>
      <c r="J32" s="214"/>
    </row>
    <row r="33" spans="1:10" ht="12.75">
      <c r="A33" s="172"/>
      <c r="B33" s="151"/>
      <c r="F33" s="172"/>
      <c r="G33" s="172"/>
      <c r="H33" s="172"/>
      <c r="I33" s="172"/>
      <c r="J33" s="172"/>
    </row>
    <row r="34" spans="1:10" ht="12.75">
      <c r="A34" s="172"/>
      <c r="B34" s="173"/>
      <c r="C34" s="172"/>
      <c r="D34" s="172"/>
      <c r="E34" s="172"/>
      <c r="F34" s="172"/>
      <c r="G34" s="172"/>
      <c r="H34" s="172"/>
      <c r="I34" s="173" t="s">
        <v>226</v>
      </c>
      <c r="J34" s="172"/>
    </row>
    <row r="35" spans="1:10" ht="12.75">
      <c r="A35" s="174"/>
      <c r="B35" s="174"/>
      <c r="C35" s="174"/>
      <c r="D35" s="174"/>
      <c r="E35" s="174"/>
      <c r="F35" s="174"/>
      <c r="G35" s="174"/>
      <c r="H35" s="174"/>
      <c r="I35" s="175"/>
      <c r="J35" s="176" t="s">
        <v>198</v>
      </c>
    </row>
    <row r="36" spans="1:10" ht="12.75">
      <c r="A36" s="301" t="s">
        <v>199</v>
      </c>
      <c r="B36" s="302"/>
      <c r="C36" s="302"/>
      <c r="D36" s="302"/>
      <c r="E36" s="302"/>
      <c r="F36" s="302"/>
      <c r="G36" s="302"/>
      <c r="H36" s="302"/>
      <c r="I36" s="302"/>
      <c r="J36" s="303"/>
    </row>
    <row r="37" spans="1:10" ht="22.5" thickBot="1">
      <c r="A37" s="215"/>
      <c r="B37" s="323" t="s">
        <v>227</v>
      </c>
      <c r="C37" s="324"/>
      <c r="D37" s="324"/>
      <c r="E37" s="324"/>
      <c r="F37" s="325"/>
      <c r="G37" s="216" t="s">
        <v>201</v>
      </c>
      <c r="H37" s="216" t="s">
        <v>202</v>
      </c>
      <c r="I37" s="217" t="s">
        <v>203</v>
      </c>
      <c r="J37" s="217" t="s">
        <v>204</v>
      </c>
    </row>
    <row r="38" spans="1:10" ht="12.75">
      <c r="A38" s="218">
        <v>1</v>
      </c>
      <c r="B38" s="326" t="s">
        <v>228</v>
      </c>
      <c r="C38" s="327"/>
      <c r="D38" s="327"/>
      <c r="E38" s="327"/>
      <c r="F38" s="327"/>
      <c r="G38" s="219">
        <v>60</v>
      </c>
      <c r="H38" s="219">
        <v>12100</v>
      </c>
      <c r="I38" s="220"/>
      <c r="J38" s="221"/>
    </row>
    <row r="39" spans="1:10" ht="12.75">
      <c r="A39" s="222" t="s">
        <v>229</v>
      </c>
      <c r="B39" s="328" t="s">
        <v>230</v>
      </c>
      <c r="C39" s="328" t="s">
        <v>231</v>
      </c>
      <c r="D39" s="328"/>
      <c r="E39" s="328"/>
      <c r="F39" s="328"/>
      <c r="G39" s="223" t="s">
        <v>232</v>
      </c>
      <c r="H39" s="223">
        <v>12101</v>
      </c>
      <c r="I39" s="224"/>
      <c r="J39" s="225"/>
    </row>
    <row r="40" spans="1:10" ht="12.75">
      <c r="A40" s="222" t="s">
        <v>208</v>
      </c>
      <c r="B40" s="328" t="s">
        <v>233</v>
      </c>
      <c r="C40" s="328" t="s">
        <v>231</v>
      </c>
      <c r="D40" s="328"/>
      <c r="E40" s="328"/>
      <c r="F40" s="328"/>
      <c r="G40" s="223"/>
      <c r="H40" s="226">
        <v>12102</v>
      </c>
      <c r="I40" s="224"/>
      <c r="J40" s="225"/>
    </row>
    <row r="41" spans="1:10" ht="12.75">
      <c r="A41" s="222" t="s">
        <v>210</v>
      </c>
      <c r="B41" s="328" t="s">
        <v>234</v>
      </c>
      <c r="C41" s="328" t="s">
        <v>231</v>
      </c>
      <c r="D41" s="328"/>
      <c r="E41" s="328"/>
      <c r="F41" s="328"/>
      <c r="G41" s="223" t="s">
        <v>235</v>
      </c>
      <c r="H41" s="223">
        <v>12103</v>
      </c>
      <c r="I41" s="224"/>
      <c r="J41" s="225"/>
    </row>
    <row r="42" spans="1:10" ht="12.75">
      <c r="A42" s="222" t="s">
        <v>236</v>
      </c>
      <c r="B42" s="329" t="s">
        <v>237</v>
      </c>
      <c r="C42" s="328" t="s">
        <v>231</v>
      </c>
      <c r="D42" s="328"/>
      <c r="E42" s="328"/>
      <c r="F42" s="328"/>
      <c r="G42" s="223"/>
      <c r="H42" s="226">
        <v>12104</v>
      </c>
      <c r="I42" s="224"/>
      <c r="J42" s="225"/>
    </row>
    <row r="43" spans="1:10" ht="12.75">
      <c r="A43" s="222" t="s">
        <v>238</v>
      </c>
      <c r="B43" s="328" t="s">
        <v>239</v>
      </c>
      <c r="C43" s="328" t="s">
        <v>231</v>
      </c>
      <c r="D43" s="328"/>
      <c r="E43" s="328"/>
      <c r="F43" s="328"/>
      <c r="G43" s="223" t="s">
        <v>240</v>
      </c>
      <c r="H43" s="226">
        <v>12105</v>
      </c>
      <c r="I43" s="224"/>
      <c r="J43" s="225"/>
    </row>
    <row r="44" spans="1:10" ht="12.75">
      <c r="A44" s="227">
        <v>2</v>
      </c>
      <c r="B44" s="330" t="s">
        <v>241</v>
      </c>
      <c r="C44" s="330"/>
      <c r="D44" s="330"/>
      <c r="E44" s="330"/>
      <c r="F44" s="330"/>
      <c r="G44" s="228">
        <v>64</v>
      </c>
      <c r="H44" s="228">
        <v>12200</v>
      </c>
      <c r="I44" s="224"/>
      <c r="J44" s="225"/>
    </row>
    <row r="45" spans="1:10" ht="12.75">
      <c r="A45" s="229" t="s">
        <v>242</v>
      </c>
      <c r="B45" s="330" t="s">
        <v>243</v>
      </c>
      <c r="C45" s="331"/>
      <c r="D45" s="331"/>
      <c r="E45" s="331"/>
      <c r="F45" s="331"/>
      <c r="G45" s="226">
        <v>641</v>
      </c>
      <c r="H45" s="226">
        <v>12201</v>
      </c>
      <c r="I45" s="224"/>
      <c r="J45" s="225"/>
    </row>
    <row r="46" spans="1:10" ht="12.75">
      <c r="A46" s="229" t="s">
        <v>244</v>
      </c>
      <c r="B46" s="331" t="s">
        <v>245</v>
      </c>
      <c r="C46" s="331"/>
      <c r="D46" s="331"/>
      <c r="E46" s="331"/>
      <c r="F46" s="331"/>
      <c r="G46" s="226">
        <v>644</v>
      </c>
      <c r="H46" s="226">
        <v>12202</v>
      </c>
      <c r="I46" s="224"/>
      <c r="J46" s="225"/>
    </row>
    <row r="47" spans="1:10" ht="12.75">
      <c r="A47" s="227">
        <v>3</v>
      </c>
      <c r="B47" s="330" t="s">
        <v>246</v>
      </c>
      <c r="C47" s="330"/>
      <c r="D47" s="330"/>
      <c r="E47" s="330"/>
      <c r="F47" s="330"/>
      <c r="G47" s="228">
        <v>68</v>
      </c>
      <c r="H47" s="228">
        <v>12300</v>
      </c>
      <c r="I47" s="224"/>
      <c r="J47" s="225"/>
    </row>
    <row r="48" spans="1:10" ht="12.75">
      <c r="A48" s="227">
        <v>4</v>
      </c>
      <c r="B48" s="330" t="s">
        <v>247</v>
      </c>
      <c r="C48" s="330"/>
      <c r="D48" s="330"/>
      <c r="E48" s="330"/>
      <c r="F48" s="330"/>
      <c r="G48" s="228">
        <v>61</v>
      </c>
      <c r="H48" s="228">
        <v>12400</v>
      </c>
      <c r="I48" s="224"/>
      <c r="J48" s="225"/>
    </row>
    <row r="49" spans="1:10" ht="12.75">
      <c r="A49" s="229" t="s">
        <v>12</v>
      </c>
      <c r="B49" s="332" t="s">
        <v>248</v>
      </c>
      <c r="C49" s="332"/>
      <c r="D49" s="332"/>
      <c r="E49" s="332"/>
      <c r="F49" s="332"/>
      <c r="G49" s="223"/>
      <c r="H49" s="223">
        <v>12401</v>
      </c>
      <c r="I49" s="224"/>
      <c r="J49" s="225"/>
    </row>
    <row r="50" spans="1:10" ht="12.75">
      <c r="A50" s="229" t="s">
        <v>14</v>
      </c>
      <c r="B50" s="332" t="s">
        <v>249</v>
      </c>
      <c r="C50" s="332"/>
      <c r="D50" s="332"/>
      <c r="E50" s="332"/>
      <c r="F50" s="332"/>
      <c r="G50" s="230">
        <v>611</v>
      </c>
      <c r="H50" s="223">
        <v>12402</v>
      </c>
      <c r="I50" s="224"/>
      <c r="J50" s="225"/>
    </row>
    <row r="51" spans="1:10" ht="12.75">
      <c r="A51" s="229" t="s">
        <v>21</v>
      </c>
      <c r="B51" s="332" t="s">
        <v>250</v>
      </c>
      <c r="C51" s="332"/>
      <c r="D51" s="332"/>
      <c r="E51" s="332"/>
      <c r="F51" s="332"/>
      <c r="G51" s="223">
        <v>613</v>
      </c>
      <c r="H51" s="223">
        <v>12403</v>
      </c>
      <c r="I51" s="224"/>
      <c r="J51" s="225"/>
    </row>
    <row r="52" spans="1:10" ht="12.75">
      <c r="A52" s="229" t="s">
        <v>23</v>
      </c>
      <c r="B52" s="332" t="s">
        <v>251</v>
      </c>
      <c r="C52" s="332"/>
      <c r="D52" s="332"/>
      <c r="E52" s="332"/>
      <c r="F52" s="332"/>
      <c r="G52" s="230">
        <v>615</v>
      </c>
      <c r="H52" s="223">
        <v>12404</v>
      </c>
      <c r="I52" s="228"/>
      <c r="J52" s="231"/>
    </row>
    <row r="53" spans="1:10" ht="12.75">
      <c r="A53" s="229" t="s">
        <v>30</v>
      </c>
      <c r="B53" s="332" t="s">
        <v>252</v>
      </c>
      <c r="C53" s="332"/>
      <c r="D53" s="332"/>
      <c r="E53" s="332"/>
      <c r="F53" s="332"/>
      <c r="G53" s="230">
        <v>616</v>
      </c>
      <c r="H53" s="223">
        <v>12405</v>
      </c>
      <c r="I53" s="224"/>
      <c r="J53" s="225"/>
    </row>
    <row r="54" spans="1:10" ht="12.75">
      <c r="A54" s="229" t="s">
        <v>253</v>
      </c>
      <c r="B54" s="332" t="s">
        <v>254</v>
      </c>
      <c r="C54" s="332"/>
      <c r="D54" s="332"/>
      <c r="E54" s="332"/>
      <c r="F54" s="332"/>
      <c r="G54" s="230">
        <v>617</v>
      </c>
      <c r="H54" s="223">
        <v>12406</v>
      </c>
      <c r="I54" s="224"/>
      <c r="J54" s="225"/>
    </row>
    <row r="55" spans="1:10" ht="12.75">
      <c r="A55" s="229" t="s">
        <v>255</v>
      </c>
      <c r="B55" s="328" t="s">
        <v>256</v>
      </c>
      <c r="C55" s="328" t="s">
        <v>231</v>
      </c>
      <c r="D55" s="328"/>
      <c r="E55" s="328"/>
      <c r="F55" s="328"/>
      <c r="G55" s="230">
        <v>618</v>
      </c>
      <c r="H55" s="223">
        <v>12407</v>
      </c>
      <c r="I55" s="232">
        <f>'Te Ardhura,shpenz'!D18/1000*-1</f>
        <v>1784.43294</v>
      </c>
      <c r="J55" s="225"/>
    </row>
    <row r="56" spans="1:10" ht="12.75">
      <c r="A56" s="229" t="s">
        <v>257</v>
      </c>
      <c r="B56" s="328" t="s">
        <v>258</v>
      </c>
      <c r="C56" s="328"/>
      <c r="D56" s="328"/>
      <c r="E56" s="328"/>
      <c r="F56" s="328"/>
      <c r="G56" s="230">
        <v>623</v>
      </c>
      <c r="H56" s="223">
        <v>12408</v>
      </c>
      <c r="I56" s="224"/>
      <c r="J56" s="225"/>
    </row>
    <row r="57" spans="1:10" ht="12.75">
      <c r="A57" s="229" t="s">
        <v>259</v>
      </c>
      <c r="B57" s="328" t="s">
        <v>260</v>
      </c>
      <c r="C57" s="328"/>
      <c r="D57" s="328"/>
      <c r="E57" s="328"/>
      <c r="F57" s="328"/>
      <c r="G57" s="230">
        <v>624</v>
      </c>
      <c r="H57" s="223">
        <v>12409</v>
      </c>
      <c r="I57" s="224"/>
      <c r="J57" s="225"/>
    </row>
    <row r="58" spans="1:10" ht="12.75">
      <c r="A58" s="229" t="s">
        <v>261</v>
      </c>
      <c r="B58" s="328" t="s">
        <v>262</v>
      </c>
      <c r="C58" s="328"/>
      <c r="D58" s="328"/>
      <c r="E58" s="328"/>
      <c r="F58" s="328"/>
      <c r="G58" s="230">
        <v>625</v>
      </c>
      <c r="H58" s="223">
        <v>12410</v>
      </c>
      <c r="I58" s="224"/>
      <c r="J58" s="225"/>
    </row>
    <row r="59" spans="1:10" ht="12.75">
      <c r="A59" s="229" t="s">
        <v>263</v>
      </c>
      <c r="B59" s="328" t="s">
        <v>264</v>
      </c>
      <c r="C59" s="328"/>
      <c r="D59" s="328"/>
      <c r="E59" s="328"/>
      <c r="F59" s="328"/>
      <c r="G59" s="230">
        <v>626</v>
      </c>
      <c r="H59" s="223">
        <v>12411</v>
      </c>
      <c r="I59" s="224"/>
      <c r="J59" s="225"/>
    </row>
    <row r="60" spans="1:10" ht="12.75">
      <c r="A60" s="233" t="s">
        <v>265</v>
      </c>
      <c r="B60" s="328" t="s">
        <v>266</v>
      </c>
      <c r="C60" s="328"/>
      <c r="D60" s="328"/>
      <c r="E60" s="328"/>
      <c r="F60" s="328"/>
      <c r="G60" s="230">
        <v>627</v>
      </c>
      <c r="H60" s="223">
        <v>12412</v>
      </c>
      <c r="I60" s="224"/>
      <c r="J60" s="225"/>
    </row>
    <row r="61" spans="1:10" ht="12.75">
      <c r="A61" s="229"/>
      <c r="B61" s="334" t="s">
        <v>267</v>
      </c>
      <c r="C61" s="334"/>
      <c r="D61" s="334"/>
      <c r="E61" s="334"/>
      <c r="F61" s="334"/>
      <c r="G61" s="230">
        <v>6271</v>
      </c>
      <c r="H61" s="230">
        <v>124121</v>
      </c>
      <c r="I61" s="224"/>
      <c r="J61" s="225"/>
    </row>
    <row r="62" spans="1:10" ht="12.75">
      <c r="A62" s="229"/>
      <c r="B62" s="334" t="s">
        <v>268</v>
      </c>
      <c r="C62" s="334"/>
      <c r="D62" s="334"/>
      <c r="E62" s="334"/>
      <c r="F62" s="334"/>
      <c r="G62" s="230">
        <v>6272</v>
      </c>
      <c r="H62" s="230">
        <v>124122</v>
      </c>
      <c r="I62" s="224"/>
      <c r="J62" s="225"/>
    </row>
    <row r="63" spans="1:10" ht="12.75">
      <c r="A63" s="229" t="s">
        <v>269</v>
      </c>
      <c r="B63" s="328" t="s">
        <v>270</v>
      </c>
      <c r="C63" s="328"/>
      <c r="D63" s="328"/>
      <c r="E63" s="328"/>
      <c r="F63" s="328"/>
      <c r="G63" s="230">
        <v>628</v>
      </c>
      <c r="H63" s="230">
        <v>12413</v>
      </c>
      <c r="I63" s="224"/>
      <c r="J63" s="225"/>
    </row>
    <row r="64" spans="1:10" ht="12.75">
      <c r="A64" s="227">
        <v>5</v>
      </c>
      <c r="B64" s="329" t="s">
        <v>271</v>
      </c>
      <c r="C64" s="328"/>
      <c r="D64" s="328"/>
      <c r="E64" s="328"/>
      <c r="F64" s="328"/>
      <c r="G64" s="224">
        <v>63</v>
      </c>
      <c r="H64" s="224">
        <v>12500</v>
      </c>
      <c r="I64" s="224"/>
      <c r="J64" s="225"/>
    </row>
    <row r="65" spans="1:10" ht="12.75">
      <c r="A65" s="229" t="s">
        <v>12</v>
      </c>
      <c r="B65" s="328" t="s">
        <v>272</v>
      </c>
      <c r="C65" s="328"/>
      <c r="D65" s="328"/>
      <c r="E65" s="328"/>
      <c r="F65" s="328"/>
      <c r="G65" s="230">
        <v>632</v>
      </c>
      <c r="H65" s="230">
        <v>12501</v>
      </c>
      <c r="I65" s="224"/>
      <c r="J65" s="225"/>
    </row>
    <row r="66" spans="1:10" ht="12.75">
      <c r="A66" s="229" t="s">
        <v>14</v>
      </c>
      <c r="B66" s="328" t="s">
        <v>273</v>
      </c>
      <c r="C66" s="328"/>
      <c r="D66" s="328"/>
      <c r="E66" s="328"/>
      <c r="F66" s="328"/>
      <c r="G66" s="230">
        <v>633</v>
      </c>
      <c r="H66" s="230">
        <v>12502</v>
      </c>
      <c r="I66" s="224"/>
      <c r="J66" s="225"/>
    </row>
    <row r="67" spans="1:10" ht="12.75">
      <c r="A67" s="229" t="s">
        <v>21</v>
      </c>
      <c r="B67" s="328" t="s">
        <v>274</v>
      </c>
      <c r="C67" s="328"/>
      <c r="D67" s="328"/>
      <c r="E67" s="328"/>
      <c r="F67" s="328"/>
      <c r="G67" s="230">
        <v>634</v>
      </c>
      <c r="H67" s="230">
        <v>12503</v>
      </c>
      <c r="I67" s="224"/>
      <c r="J67" s="225"/>
    </row>
    <row r="68" spans="1:10" ht="12.75">
      <c r="A68" s="229" t="s">
        <v>23</v>
      </c>
      <c r="B68" s="328" t="s">
        <v>275</v>
      </c>
      <c r="C68" s="328"/>
      <c r="D68" s="328"/>
      <c r="E68" s="328"/>
      <c r="F68" s="328"/>
      <c r="G68" s="230" t="s">
        <v>276</v>
      </c>
      <c r="H68" s="230">
        <v>12504</v>
      </c>
      <c r="I68" s="224"/>
      <c r="J68" s="225"/>
    </row>
    <row r="69" spans="1:10" ht="12.75">
      <c r="A69" s="227" t="s">
        <v>277</v>
      </c>
      <c r="B69" s="330" t="s">
        <v>278</v>
      </c>
      <c r="C69" s="330"/>
      <c r="D69" s="330"/>
      <c r="E69" s="330"/>
      <c r="F69" s="330"/>
      <c r="G69" s="230"/>
      <c r="H69" s="230">
        <v>12600</v>
      </c>
      <c r="I69" s="234">
        <f>SUM(I55:I68)</f>
        <v>1784.43294</v>
      </c>
      <c r="J69" s="225"/>
    </row>
    <row r="70" spans="1:10" ht="12.75">
      <c r="A70" s="235"/>
      <c r="B70" s="236" t="s">
        <v>279</v>
      </c>
      <c r="C70" s="237"/>
      <c r="D70" s="237"/>
      <c r="E70" s="237"/>
      <c r="F70" s="237"/>
      <c r="G70" s="237"/>
      <c r="H70" s="237"/>
      <c r="I70" s="238" t="s">
        <v>203</v>
      </c>
      <c r="J70" s="239" t="s">
        <v>204</v>
      </c>
    </row>
    <row r="71" spans="1:10" ht="12.75">
      <c r="A71" s="240">
        <v>1</v>
      </c>
      <c r="B71" s="333" t="s">
        <v>280</v>
      </c>
      <c r="C71" s="333"/>
      <c r="D71" s="333"/>
      <c r="E71" s="333"/>
      <c r="F71" s="333"/>
      <c r="G71" s="224"/>
      <c r="H71" s="224">
        <v>14000</v>
      </c>
      <c r="I71" s="224"/>
      <c r="J71" s="225"/>
    </row>
    <row r="72" spans="1:10" ht="12.75">
      <c r="A72" s="240">
        <v>2</v>
      </c>
      <c r="B72" s="333" t="s">
        <v>281</v>
      </c>
      <c r="C72" s="333"/>
      <c r="D72" s="333"/>
      <c r="E72" s="333"/>
      <c r="F72" s="333"/>
      <c r="G72" s="224"/>
      <c r="H72" s="224">
        <v>15000</v>
      </c>
      <c r="I72" s="224"/>
      <c r="J72" s="225"/>
    </row>
    <row r="73" spans="1:10" ht="12.75">
      <c r="A73" s="241" t="s">
        <v>12</v>
      </c>
      <c r="B73" s="332" t="s">
        <v>282</v>
      </c>
      <c r="C73" s="332"/>
      <c r="D73" s="332"/>
      <c r="E73" s="332"/>
      <c r="F73" s="332"/>
      <c r="G73" s="224"/>
      <c r="H73" s="230">
        <v>15001</v>
      </c>
      <c r="I73" s="224"/>
      <c r="J73" s="225"/>
    </row>
    <row r="74" spans="1:10" ht="12.75">
      <c r="A74" s="241"/>
      <c r="B74" s="335" t="s">
        <v>283</v>
      </c>
      <c r="C74" s="335"/>
      <c r="D74" s="335"/>
      <c r="E74" s="335"/>
      <c r="F74" s="335"/>
      <c r="G74" s="224"/>
      <c r="H74" s="230">
        <v>150011</v>
      </c>
      <c r="I74" s="224"/>
      <c r="J74" s="225"/>
    </row>
    <row r="75" spans="1:10" ht="12.75">
      <c r="A75" s="242" t="s">
        <v>14</v>
      </c>
      <c r="B75" s="332" t="s">
        <v>284</v>
      </c>
      <c r="C75" s="332"/>
      <c r="D75" s="332"/>
      <c r="E75" s="332"/>
      <c r="F75" s="332"/>
      <c r="G75" s="224"/>
      <c r="H75" s="230">
        <v>15002</v>
      </c>
      <c r="I75" s="224"/>
      <c r="J75" s="225"/>
    </row>
    <row r="76" spans="1:10" ht="13.5" thickBot="1">
      <c r="A76" s="243"/>
      <c r="B76" s="336" t="s">
        <v>285</v>
      </c>
      <c r="C76" s="336"/>
      <c r="D76" s="336"/>
      <c r="E76" s="336"/>
      <c r="F76" s="336"/>
      <c r="G76" s="244"/>
      <c r="H76" s="245">
        <v>150021</v>
      </c>
      <c r="I76" s="244"/>
      <c r="J76" s="246"/>
    </row>
  </sheetData>
  <sheetProtection/>
  <mergeCells count="59"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1:F71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25:F25"/>
    <mergeCell ref="A36:J36"/>
    <mergeCell ref="B37:F37"/>
    <mergeCell ref="B38:F38"/>
    <mergeCell ref="B39:F39"/>
    <mergeCell ref="B40:F4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A7:J7"/>
    <mergeCell ref="B8:F8"/>
    <mergeCell ref="B9:F9"/>
    <mergeCell ref="B10:F10"/>
    <mergeCell ref="B11:F11"/>
    <mergeCell ref="B12:F12"/>
  </mergeCells>
  <printOptions/>
  <pageMargins left="0.75" right="0.75" top="1" bottom="1" header="0.5" footer="0.5"/>
  <pageSetup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9"/>
  <sheetViews>
    <sheetView zoomScalePageLayoutView="0" workbookViewId="0" topLeftCell="A82">
      <selection activeCell="A2" sqref="A2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2" ht="15">
      <c r="B2" s="171" t="s">
        <v>99</v>
      </c>
    </row>
    <row r="3" spans="2:4" ht="22.5" customHeight="1">
      <c r="B3" s="171" t="s">
        <v>180</v>
      </c>
      <c r="C3" s="3"/>
      <c r="D3" s="3"/>
    </row>
    <row r="4" spans="2:4" ht="12.75">
      <c r="B4" s="151"/>
      <c r="D4" s="173" t="s">
        <v>286</v>
      </c>
    </row>
    <row r="6" spans="1:4" ht="12.75">
      <c r="A6" s="247"/>
      <c r="B6" s="247"/>
      <c r="C6" s="157" t="s">
        <v>287</v>
      </c>
      <c r="D6" s="157" t="s">
        <v>288</v>
      </c>
    </row>
    <row r="7" spans="1:4" ht="12.75">
      <c r="A7" s="247">
        <v>1</v>
      </c>
      <c r="B7" s="157" t="s">
        <v>289</v>
      </c>
      <c r="C7" s="155" t="s">
        <v>290</v>
      </c>
      <c r="D7" s="155"/>
    </row>
    <row r="8" spans="1:4" ht="12.75">
      <c r="A8" s="247">
        <v>2</v>
      </c>
      <c r="B8" s="157" t="s">
        <v>289</v>
      </c>
      <c r="C8" s="155" t="s">
        <v>291</v>
      </c>
      <c r="D8" s="247"/>
    </row>
    <row r="9" spans="1:4" ht="12.75">
      <c r="A9" s="247">
        <v>3</v>
      </c>
      <c r="B9" s="157" t="s">
        <v>289</v>
      </c>
      <c r="C9" s="155" t="s">
        <v>292</v>
      </c>
      <c r="D9" s="247"/>
    </row>
    <row r="10" spans="1:4" ht="12.75">
      <c r="A10" s="247">
        <v>4</v>
      </c>
      <c r="B10" s="157" t="s">
        <v>289</v>
      </c>
      <c r="C10" s="155" t="s">
        <v>293</v>
      </c>
      <c r="D10" s="247"/>
    </row>
    <row r="11" spans="1:4" ht="12.75">
      <c r="A11" s="247">
        <v>5</v>
      </c>
      <c r="B11" s="157" t="s">
        <v>289</v>
      </c>
      <c r="C11" s="155" t="s">
        <v>294</v>
      </c>
      <c r="D11" s="247"/>
    </row>
    <row r="12" spans="1:4" ht="12.75">
      <c r="A12" s="247">
        <v>6</v>
      </c>
      <c r="B12" s="157" t="s">
        <v>289</v>
      </c>
      <c r="C12" s="155" t="s">
        <v>295</v>
      </c>
      <c r="D12" s="247"/>
    </row>
    <row r="13" spans="1:4" ht="12.75">
      <c r="A13" s="247">
        <v>7</v>
      </c>
      <c r="B13" s="157" t="s">
        <v>289</v>
      </c>
      <c r="C13" s="155" t="s">
        <v>296</v>
      </c>
      <c r="D13" s="247"/>
    </row>
    <row r="14" spans="1:4" ht="12.75">
      <c r="A14" s="247">
        <v>8</v>
      </c>
      <c r="B14" s="157" t="s">
        <v>289</v>
      </c>
      <c r="C14" s="155" t="s">
        <v>297</v>
      </c>
      <c r="D14" s="247"/>
    </row>
    <row r="15" spans="1:4" ht="12.75">
      <c r="A15" s="157" t="s">
        <v>8</v>
      </c>
      <c r="B15" s="157"/>
      <c r="C15" s="157" t="s">
        <v>298</v>
      </c>
      <c r="D15" s="157"/>
    </row>
    <row r="16" spans="1:4" ht="12.75">
      <c r="A16" s="247">
        <v>9</v>
      </c>
      <c r="B16" s="157" t="s">
        <v>299</v>
      </c>
      <c r="C16" s="155" t="s">
        <v>300</v>
      </c>
      <c r="D16" s="247"/>
    </row>
    <row r="17" spans="1:4" ht="12.75">
      <c r="A17" s="247">
        <v>10</v>
      </c>
      <c r="B17" s="157" t="s">
        <v>299</v>
      </c>
      <c r="C17" s="155" t="s">
        <v>301</v>
      </c>
      <c r="D17" s="155"/>
    </row>
    <row r="18" spans="1:4" ht="12.75">
      <c r="A18" s="247">
        <v>11</v>
      </c>
      <c r="B18" s="157" t="s">
        <v>299</v>
      </c>
      <c r="C18" s="155" t="s">
        <v>302</v>
      </c>
      <c r="D18" s="247"/>
    </row>
    <row r="19" spans="1:4" ht="12.75">
      <c r="A19" s="157" t="s">
        <v>36</v>
      </c>
      <c r="B19" s="157"/>
      <c r="C19" s="157" t="s">
        <v>303</v>
      </c>
      <c r="D19" s="157"/>
    </row>
    <row r="20" spans="1:4" ht="12.75">
      <c r="A20" s="247">
        <v>12</v>
      </c>
      <c r="B20" s="157" t="s">
        <v>304</v>
      </c>
      <c r="C20" s="155" t="s">
        <v>305</v>
      </c>
      <c r="D20" s="247"/>
    </row>
    <row r="21" spans="1:4" ht="12.75">
      <c r="A21" s="247">
        <v>13</v>
      </c>
      <c r="B21" s="157" t="s">
        <v>304</v>
      </c>
      <c r="C21" s="157" t="s">
        <v>306</v>
      </c>
      <c r="D21" s="247"/>
    </row>
    <row r="22" spans="1:4" ht="12.75">
      <c r="A22" s="247">
        <v>14</v>
      </c>
      <c r="B22" s="157" t="s">
        <v>304</v>
      </c>
      <c r="C22" s="155" t="s">
        <v>307</v>
      </c>
      <c r="D22" s="247"/>
    </row>
    <row r="23" spans="1:4" ht="12.75">
      <c r="A23" s="247">
        <v>15</v>
      </c>
      <c r="B23" s="157" t="s">
        <v>304</v>
      </c>
      <c r="C23" s="155" t="s">
        <v>308</v>
      </c>
      <c r="D23" s="247"/>
    </row>
    <row r="24" spans="1:4" ht="12.75">
      <c r="A24" s="247">
        <v>16</v>
      </c>
      <c r="B24" s="157" t="s">
        <v>304</v>
      </c>
      <c r="C24" s="155" t="s">
        <v>309</v>
      </c>
      <c r="D24" s="247"/>
    </row>
    <row r="25" spans="1:4" ht="12.75">
      <c r="A25" s="247">
        <v>17</v>
      </c>
      <c r="B25" s="157" t="s">
        <v>304</v>
      </c>
      <c r="C25" s="155" t="s">
        <v>310</v>
      </c>
      <c r="D25" s="247"/>
    </row>
    <row r="26" spans="1:4" ht="12.75">
      <c r="A26" s="247">
        <v>18</v>
      </c>
      <c r="B26" s="157" t="s">
        <v>304</v>
      </c>
      <c r="C26" s="155" t="s">
        <v>311</v>
      </c>
      <c r="D26" s="247"/>
    </row>
    <row r="27" spans="1:4" ht="12.75">
      <c r="A27" s="247">
        <v>19</v>
      </c>
      <c r="B27" s="157" t="s">
        <v>304</v>
      </c>
      <c r="C27" s="155" t="s">
        <v>312</v>
      </c>
      <c r="D27" s="247"/>
    </row>
    <row r="28" spans="1:4" ht="12.75">
      <c r="A28" s="157" t="s">
        <v>84</v>
      </c>
      <c r="B28" s="157"/>
      <c r="C28" s="157" t="s">
        <v>313</v>
      </c>
      <c r="D28" s="247"/>
    </row>
    <row r="29" spans="1:4" ht="12.75">
      <c r="A29" s="247">
        <v>20</v>
      </c>
      <c r="B29" s="157" t="s">
        <v>314</v>
      </c>
      <c r="C29" s="155" t="s">
        <v>315</v>
      </c>
      <c r="D29" s="247"/>
    </row>
    <row r="30" spans="1:4" ht="12.75">
      <c r="A30" s="247">
        <v>21</v>
      </c>
      <c r="B30" s="157" t="s">
        <v>314</v>
      </c>
      <c r="C30" s="155" t="s">
        <v>316</v>
      </c>
      <c r="D30" s="155"/>
    </row>
    <row r="31" spans="1:4" ht="12.75">
      <c r="A31" s="247">
        <v>22</v>
      </c>
      <c r="B31" s="157" t="s">
        <v>314</v>
      </c>
      <c r="C31" s="155" t="s">
        <v>317</v>
      </c>
      <c r="D31" s="155"/>
    </row>
    <row r="32" spans="1:4" ht="12.75">
      <c r="A32" s="247">
        <v>23</v>
      </c>
      <c r="B32" s="157" t="s">
        <v>314</v>
      </c>
      <c r="C32" s="155" t="s">
        <v>318</v>
      </c>
      <c r="D32" s="247"/>
    </row>
    <row r="33" spans="1:4" ht="12.75">
      <c r="A33" s="157" t="s">
        <v>319</v>
      </c>
      <c r="B33" s="157"/>
      <c r="C33" s="157" t="s">
        <v>320</v>
      </c>
      <c r="D33" s="247"/>
    </row>
    <row r="34" spans="1:4" ht="12.75">
      <c r="A34" s="247">
        <v>24</v>
      </c>
      <c r="B34" s="157" t="s">
        <v>321</v>
      </c>
      <c r="C34" s="155" t="s">
        <v>322</v>
      </c>
      <c r="D34" s="247"/>
    </row>
    <row r="35" spans="1:4" ht="12.75">
      <c r="A35" s="247">
        <v>25</v>
      </c>
      <c r="B35" s="157" t="s">
        <v>321</v>
      </c>
      <c r="C35" s="155" t="s">
        <v>323</v>
      </c>
      <c r="D35" s="247"/>
    </row>
    <row r="36" spans="1:4" ht="12.75">
      <c r="A36" s="247">
        <v>26</v>
      </c>
      <c r="B36" s="157" t="s">
        <v>321</v>
      </c>
      <c r="C36" s="155" t="s">
        <v>324</v>
      </c>
      <c r="D36" s="247"/>
    </row>
    <row r="37" spans="1:4" ht="12.75">
      <c r="A37" s="247">
        <v>27</v>
      </c>
      <c r="B37" s="157" t="s">
        <v>321</v>
      </c>
      <c r="C37" s="155" t="s">
        <v>325</v>
      </c>
      <c r="D37" s="247"/>
    </row>
    <row r="38" spans="1:4" ht="12.75">
      <c r="A38" s="247">
        <v>28</v>
      </c>
      <c r="B38" s="157" t="s">
        <v>321</v>
      </c>
      <c r="C38" s="155" t="s">
        <v>326</v>
      </c>
      <c r="D38" s="155"/>
    </row>
    <row r="39" spans="1:4" ht="12.75">
      <c r="A39" s="247">
        <v>29</v>
      </c>
      <c r="B39" s="157" t="s">
        <v>321</v>
      </c>
      <c r="C39" s="248" t="s">
        <v>327</v>
      </c>
      <c r="D39" s="247"/>
    </row>
    <row r="40" spans="1:4" ht="12.75">
      <c r="A40" s="247">
        <v>30</v>
      </c>
      <c r="B40" s="157" t="s">
        <v>321</v>
      </c>
      <c r="C40" s="155" t="s">
        <v>328</v>
      </c>
      <c r="D40" s="247"/>
    </row>
    <row r="41" spans="1:4" ht="12.75">
      <c r="A41" s="247">
        <v>31</v>
      </c>
      <c r="B41" s="157" t="s">
        <v>321</v>
      </c>
      <c r="C41" s="155" t="s">
        <v>329</v>
      </c>
      <c r="D41" s="247"/>
    </row>
    <row r="42" spans="1:4" ht="12.75">
      <c r="A42" s="247">
        <v>32</v>
      </c>
      <c r="B42" s="157" t="s">
        <v>321</v>
      </c>
      <c r="C42" s="155" t="s">
        <v>330</v>
      </c>
      <c r="D42" s="247"/>
    </row>
    <row r="43" spans="1:4" ht="12.75">
      <c r="A43" s="247">
        <v>33</v>
      </c>
      <c r="B43" s="157" t="s">
        <v>321</v>
      </c>
      <c r="C43" s="155" t="s">
        <v>331</v>
      </c>
      <c r="D43" s="247"/>
    </row>
    <row r="44" spans="1:4" ht="12.75">
      <c r="A44" s="249">
        <v>34</v>
      </c>
      <c r="B44" s="157" t="s">
        <v>321</v>
      </c>
      <c r="C44" s="155" t="s">
        <v>332</v>
      </c>
      <c r="D44" s="250"/>
    </row>
    <row r="45" spans="1:4" ht="12.75">
      <c r="A45" s="157" t="s">
        <v>333</v>
      </c>
      <c r="B45" s="247"/>
      <c r="C45" s="157" t="s">
        <v>334</v>
      </c>
      <c r="D45" s="157"/>
    </row>
    <row r="46" spans="1:4" ht="12.75">
      <c r="A46" s="247"/>
      <c r="B46" s="247"/>
      <c r="C46" s="157" t="s">
        <v>335</v>
      </c>
      <c r="D46" s="251"/>
    </row>
    <row r="49" spans="2:4" ht="12.75">
      <c r="B49" s="252" t="s">
        <v>336</v>
      </c>
      <c r="C49" s="159"/>
      <c r="D49" s="157" t="s">
        <v>337</v>
      </c>
    </row>
    <row r="50" spans="2:4" ht="12.75">
      <c r="B50" s="253"/>
      <c r="C50" s="254"/>
      <c r="D50" s="254"/>
    </row>
    <row r="51" spans="2:4" ht="12.75">
      <c r="B51" s="255" t="s">
        <v>338</v>
      </c>
      <c r="C51" s="255"/>
      <c r="D51" s="247"/>
    </row>
    <row r="52" spans="2:4" ht="12.75">
      <c r="B52" s="247" t="s">
        <v>339</v>
      </c>
      <c r="C52" s="247"/>
      <c r="D52" s="247"/>
    </row>
    <row r="53" spans="2:4" ht="12.75">
      <c r="B53" s="247" t="s">
        <v>340</v>
      </c>
      <c r="C53" s="247"/>
      <c r="D53" s="247"/>
    </row>
    <row r="54" spans="2:4" ht="12.75">
      <c r="B54" s="247" t="s">
        <v>341</v>
      </c>
      <c r="C54" s="247"/>
      <c r="D54" s="247"/>
    </row>
    <row r="55" spans="2:4" ht="12.75">
      <c r="B55" s="256" t="s">
        <v>342</v>
      </c>
      <c r="C55" s="159"/>
      <c r="D55" s="247"/>
    </row>
    <row r="56" spans="2:4" ht="12.75">
      <c r="B56" s="257"/>
      <c r="C56" s="258" t="s">
        <v>16</v>
      </c>
      <c r="D56" s="258"/>
    </row>
    <row r="57" ht="12.75">
      <c r="D57" s="173" t="s">
        <v>196</v>
      </c>
    </row>
    <row r="59" ht="12.75">
      <c r="B59" s="173" t="s">
        <v>343</v>
      </c>
    </row>
  </sheetData>
  <sheetProtection/>
  <printOptions/>
  <pageMargins left="0.75" right="0.75" top="0.78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2014-03-30T16:07:51Z</cp:lastPrinted>
  <dcterms:created xsi:type="dcterms:W3CDTF">2014-03-30T16:05:32Z</dcterms:created>
  <dcterms:modified xsi:type="dcterms:W3CDTF">2014-07-23T13:32:39Z</dcterms:modified>
  <cp:category/>
  <cp:version/>
  <cp:contentType/>
  <cp:contentStatus/>
</cp:coreProperties>
</file>