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 defaultThemeVersion="124226"/>
  <bookViews>
    <workbookView xWindow="-120" yWindow="-120" windowWidth="29040" windowHeight="15720" tabRatio="810" firstSheet="2" activeTab="2"/>
  </bookViews>
  <sheets>
    <sheet name="1-Pasqyra e Pozicioni Finan BS" sheetId="29" state="hidden" r:id="rId1"/>
    <sheet name="Kapaku " sheetId="27" r:id="rId2"/>
    <sheet name="2.1-Pasqyra e Perform. (natyra)" sheetId="21" r:id="rId3"/>
    <sheet name="Notes" sheetId="23" state="hidden" r:id="rId4"/>
  </sheets>
  <externalReferences>
    <externalReference r:id="rId5"/>
  </externalReferences>
  <definedNames>
    <definedName name="_Key1" localSheetId="1" hidden="1">[1]PRODUKTE!#REF!</definedName>
    <definedName name="_Key1" hidden="1">[1]PRODUKTE!#REF!</definedName>
    <definedName name="_Key2" localSheetId="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'1-Pasqyra e Pozicioni Finan BS'!$B$1:$J$123</definedName>
    <definedName name="Z_181386F5_8DAB_4E85_A3D6_B3649233DDF4_.wvu.Cols" localSheetId="0" hidden="1">'1-Pasqyra e Pozicioni Finan BS'!#REF!,'1-Pasqyra e Pozicioni Finan BS'!#REF!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21"/>
  <c r="H55"/>
  <c r="D55"/>
  <c r="F42"/>
  <c r="F47" s="1"/>
  <c r="F57" s="1"/>
  <c r="H42"/>
  <c r="H47" s="1"/>
  <c r="D42"/>
  <c r="D47" s="1"/>
  <c r="D57" s="1"/>
  <c r="H57" l="1"/>
  <c r="B69" i="23" l="1"/>
  <c r="R112" i="29" l="1"/>
  <c r="J111"/>
  <c r="J113" s="1"/>
  <c r="H111"/>
  <c r="H113" s="1"/>
  <c r="Q110"/>
  <c r="R110" s="1"/>
  <c r="Q107"/>
  <c r="R107" s="1"/>
  <c r="O107"/>
  <c r="F107"/>
  <c r="Q103"/>
  <c r="R103" s="1"/>
  <c r="O103"/>
  <c r="F103"/>
  <c r="D99"/>
  <c r="J97"/>
  <c r="H97"/>
  <c r="Q96"/>
  <c r="R96" s="1"/>
  <c r="O96"/>
  <c r="F96"/>
  <c r="Q94"/>
  <c r="R94" s="1"/>
  <c r="O94"/>
  <c r="F94"/>
  <c r="R93"/>
  <c r="Q91"/>
  <c r="R91" s="1"/>
  <c r="O91"/>
  <c r="F91"/>
  <c r="D91"/>
  <c r="Q90"/>
  <c r="R90" s="1"/>
  <c r="O90"/>
  <c r="F90"/>
  <c r="D90"/>
  <c r="Q89"/>
  <c r="R89" s="1"/>
  <c r="O89"/>
  <c r="F89"/>
  <c r="D89"/>
  <c r="Q88"/>
  <c r="R88" s="1"/>
  <c r="O88"/>
  <c r="F88"/>
  <c r="D88"/>
  <c r="Q87"/>
  <c r="R87" s="1"/>
  <c r="O87"/>
  <c r="F87"/>
  <c r="D87"/>
  <c r="Q86"/>
  <c r="R86" s="1"/>
  <c r="O86"/>
  <c r="F86"/>
  <c r="D86"/>
  <c r="Q85"/>
  <c r="R85" s="1"/>
  <c r="O85"/>
  <c r="F85"/>
  <c r="D85"/>
  <c r="Q84"/>
  <c r="R84" s="1"/>
  <c r="O84"/>
  <c r="F84"/>
  <c r="D84"/>
  <c r="Q83"/>
  <c r="O83"/>
  <c r="F83"/>
  <c r="D83"/>
  <c r="J80"/>
  <c r="Q79"/>
  <c r="R79" s="1"/>
  <c r="O79"/>
  <c r="F79"/>
  <c r="Q77"/>
  <c r="R77" s="1"/>
  <c r="O77"/>
  <c r="F77"/>
  <c r="H76"/>
  <c r="Q73"/>
  <c r="R73" s="1"/>
  <c r="F73"/>
  <c r="Q71"/>
  <c r="R71" s="1"/>
  <c r="O71"/>
  <c r="F71"/>
  <c r="H70"/>
  <c r="Q65"/>
  <c r="R65" s="1"/>
  <c r="O65"/>
  <c r="F65"/>
  <c r="D65"/>
  <c r="Q64"/>
  <c r="R64" s="1"/>
  <c r="O64"/>
  <c r="F64"/>
  <c r="D64"/>
  <c r="Q63"/>
  <c r="R63" s="1"/>
  <c r="O63"/>
  <c r="F63"/>
  <c r="D63"/>
  <c r="J54"/>
  <c r="D54"/>
  <c r="R53"/>
  <c r="R52"/>
  <c r="R51"/>
  <c r="R50"/>
  <c r="R49"/>
  <c r="Q48"/>
  <c r="R48" s="1"/>
  <c r="F48"/>
  <c r="Q46"/>
  <c r="R46" s="1"/>
  <c r="O46"/>
  <c r="F46"/>
  <c r="Q45"/>
  <c r="O45"/>
  <c r="H45"/>
  <c r="H54" s="1"/>
  <c r="F45"/>
  <c r="Q44"/>
  <c r="R44" s="1"/>
  <c r="O44"/>
  <c r="F44"/>
  <c r="R43"/>
  <c r="Q42"/>
  <c r="R42" s="1"/>
  <c r="Q41"/>
  <c r="R41" s="1"/>
  <c r="Q40"/>
  <c r="R40" s="1"/>
  <c r="Q39"/>
  <c r="R39" s="1"/>
  <c r="Q38"/>
  <c r="R38" s="1"/>
  <c r="Q37"/>
  <c r="J33"/>
  <c r="D33"/>
  <c r="Q32"/>
  <c r="R32" s="1"/>
  <c r="O32"/>
  <c r="F32"/>
  <c r="D32"/>
  <c r="Q31"/>
  <c r="R31" s="1"/>
  <c r="O31"/>
  <c r="F31"/>
  <c r="D31"/>
  <c r="Q30"/>
  <c r="R30" s="1"/>
  <c r="O30"/>
  <c r="F30"/>
  <c r="D30"/>
  <c r="Q29"/>
  <c r="R29" s="1"/>
  <c r="O29"/>
  <c r="F29"/>
  <c r="D29"/>
  <c r="Q28"/>
  <c r="R28" s="1"/>
  <c r="O28"/>
  <c r="F28"/>
  <c r="D28"/>
  <c r="Q27"/>
  <c r="R27" s="1"/>
  <c r="O27"/>
  <c r="F27"/>
  <c r="D27"/>
  <c r="Q26"/>
  <c r="R26" s="1"/>
  <c r="O26"/>
  <c r="F26"/>
  <c r="Q25"/>
  <c r="R25" s="1"/>
  <c r="O25"/>
  <c r="F25"/>
  <c r="Q24"/>
  <c r="O24"/>
  <c r="H24"/>
  <c r="F24"/>
  <c r="Q22"/>
  <c r="R22" s="1"/>
  <c r="O22"/>
  <c r="F22"/>
  <c r="Q20"/>
  <c r="R20" s="1"/>
  <c r="O20"/>
  <c r="F20"/>
  <c r="Q16"/>
  <c r="R16" s="1"/>
  <c r="F16"/>
  <c r="Q15"/>
  <c r="R15" s="1"/>
  <c r="F15"/>
  <c r="Q14"/>
  <c r="R14" s="1"/>
  <c r="F14"/>
  <c r="Q13"/>
  <c r="R13" s="1"/>
  <c r="F13"/>
  <c r="R12"/>
  <c r="H11"/>
  <c r="J99" l="1"/>
  <c r="J115" s="1"/>
  <c r="H33"/>
  <c r="H56"/>
  <c r="R24"/>
  <c r="D56"/>
  <c r="R83"/>
  <c r="J56"/>
  <c r="J120" s="1"/>
  <c r="R45"/>
  <c r="O54"/>
  <c r="H80"/>
  <c r="H99" s="1"/>
  <c r="H115" s="1"/>
  <c r="R37"/>
  <c r="H120" l="1"/>
  <c r="D112" i="23" l="1"/>
  <c r="B112"/>
  <c r="D86"/>
  <c r="D88" s="1"/>
  <c r="B86"/>
  <c r="B87" s="1"/>
  <c r="B88" s="1"/>
  <c r="D78" l="1"/>
  <c r="B78"/>
  <c r="D118"/>
  <c r="B118"/>
  <c r="D22"/>
  <c r="D24" s="1"/>
  <c r="B22"/>
  <c r="B23" s="1"/>
  <c r="B24" s="1"/>
  <c r="D69"/>
  <c r="B144" l="1"/>
  <c r="D125"/>
  <c r="B125"/>
  <c r="D106"/>
  <c r="B106"/>
  <c r="D94"/>
  <c r="D96" s="1"/>
  <c r="B94"/>
  <c r="B95" s="1"/>
  <c r="B96" s="1"/>
  <c r="D80"/>
  <c r="B79"/>
  <c r="B80" s="1"/>
  <c r="D47"/>
  <c r="D49" s="1"/>
  <c r="B47"/>
  <c r="B48" s="1"/>
  <c r="B49" s="1"/>
  <c r="D71"/>
  <c r="D56"/>
  <c r="D58" s="1"/>
  <c r="B56"/>
  <c r="B57" s="1"/>
  <c r="B58" s="1"/>
  <c r="D39"/>
  <c r="D41" s="1"/>
  <c r="B39"/>
  <c r="B40" s="1"/>
  <c r="D31"/>
  <c r="D33" s="1"/>
  <c r="B31"/>
  <c r="B32" s="1"/>
  <c r="B33" s="1"/>
  <c r="D14"/>
  <c r="D16" s="1"/>
  <c r="B14"/>
  <c r="B15" s="1"/>
  <c r="B16" s="1"/>
  <c r="D6"/>
  <c r="D8" s="1"/>
  <c r="B6"/>
  <c r="B70" l="1"/>
  <c r="B71" s="1"/>
  <c r="B41"/>
  <c r="B7"/>
  <c r="B8" s="1"/>
  <c r="Q92" i="29" l="1"/>
  <c r="R92" l="1"/>
  <c r="Q72" l="1"/>
  <c r="R72" s="1"/>
  <c r="Q47" l="1"/>
  <c r="Q21"/>
  <c r="R21" s="1"/>
  <c r="Q78"/>
  <c r="R78" s="1"/>
  <c r="Q19"/>
  <c r="R19" s="1"/>
  <c r="Q75"/>
  <c r="R75" s="1"/>
  <c r="Q18"/>
  <c r="R18" s="1"/>
  <c r="Q70"/>
  <c r="Q106"/>
  <c r="R106" s="1"/>
  <c r="Q109"/>
  <c r="R109" s="1"/>
  <c r="Q108"/>
  <c r="R108" s="1"/>
  <c r="Q76"/>
  <c r="R76" s="1"/>
  <c r="Q11"/>
  <c r="Q104"/>
  <c r="R104" s="1"/>
  <c r="Q102"/>
  <c r="Q74"/>
  <c r="R74" s="1"/>
  <c r="Q95"/>
  <c r="R47" l="1"/>
  <c r="Q54"/>
  <c r="R54" s="1"/>
  <c r="R95"/>
  <c r="Q97"/>
  <c r="R97" s="1"/>
  <c r="Q33"/>
  <c r="R11"/>
  <c r="R102"/>
  <c r="Q111"/>
  <c r="R70"/>
  <c r="Q80"/>
  <c r="Q113" l="1"/>
  <c r="R113" s="1"/>
  <c r="R111"/>
  <c r="R33"/>
  <c r="Q56"/>
  <c r="Q99"/>
  <c r="R80"/>
  <c r="R56" l="1"/>
  <c r="R99"/>
  <c r="Q115"/>
  <c r="R115" s="1"/>
  <c r="Q120" l="1"/>
  <c r="F72" l="1"/>
  <c r="F104" l="1"/>
  <c r="F47"/>
  <c r="F54" s="1"/>
  <c r="O72"/>
  <c r="F106"/>
  <c r="F108"/>
  <c r="F95"/>
  <c r="F109" l="1"/>
  <c r="O104"/>
  <c r="O106"/>
  <c r="O109"/>
  <c r="O95"/>
  <c r="O108"/>
  <c r="F92" l="1"/>
  <c r="F97" s="1"/>
  <c r="F18" l="1"/>
  <c r="O92"/>
  <c r="O97" s="1"/>
  <c r="F21"/>
  <c r="F102"/>
  <c r="F75"/>
  <c r="F11" l="1"/>
  <c r="F33" s="1"/>
  <c r="F56" s="1"/>
  <c r="O19"/>
  <c r="F78"/>
  <c r="O75"/>
  <c r="O102"/>
  <c r="O21"/>
  <c r="F76"/>
  <c r="F74"/>
  <c r="O18"/>
  <c r="O11"/>
  <c r="O78" l="1"/>
  <c r="O76"/>
  <c r="O33"/>
  <c r="O56" s="1"/>
  <c r="O74"/>
  <c r="F70" l="1"/>
  <c r="O70" l="1"/>
  <c r="O80" s="1"/>
  <c r="O99" s="1"/>
  <c r="F80"/>
  <c r="F99" s="1"/>
  <c r="D110" l="1"/>
  <c r="D111" s="1"/>
  <c r="D113" s="1"/>
  <c r="D115" s="1"/>
  <c r="D120" s="1"/>
  <c r="O110" l="1"/>
  <c r="O111" s="1"/>
  <c r="O113" s="1"/>
  <c r="O115" s="1"/>
  <c r="O120" s="1"/>
  <c r="F110"/>
  <c r="F111" s="1"/>
  <c r="F113" s="1"/>
  <c r="F115" s="1"/>
  <c r="F120" s="1"/>
</calcChain>
</file>

<file path=xl/sharedStrings.xml><?xml version="1.0" encoding="utf-8"?>
<sst xmlns="http://schemas.openxmlformats.org/spreadsheetml/2006/main" count="385" uniqueCount="226">
  <si>
    <t>Pasqyrat financiare te vitit 2021</t>
  </si>
  <si>
    <t>Lek</t>
  </si>
  <si>
    <t>Pasqyra e Pozicionit Financiar</t>
  </si>
  <si>
    <t>Periudha</t>
  </si>
  <si>
    <t>Raportuese</t>
  </si>
  <si>
    <t>Para ardhese</t>
  </si>
  <si>
    <t>AKTIVET</t>
  </si>
  <si>
    <t>Shenime</t>
  </si>
  <si>
    <t>pas transferimit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</si>
  <si>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</si>
  <si>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</si>
  <si>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</si>
  <si>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</si>
  <si>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</si>
  <si>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</si>
  <si>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</si>
  <si>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</si>
  <si>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</si>
  <si>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</si>
  <si>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</si>
  <si>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</si>
  <si>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</si>
  <si>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</si>
  <si>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</si>
  <si>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</si>
  <si>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Inventar I Imet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</si>
  <si>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</si>
  <si>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</si>
  <si>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</si>
  <si>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</si>
  <si>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</si>
  <si>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</si>
  <si>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</si>
  <si>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</si>
  <si>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</si>
  <si>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</si>
  <si>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</si>
  <si>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</si>
  <si>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</si>
  <si>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</si>
  <si>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</si>
  <si>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</si>
  <si>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</si>
  <si>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</si>
  <si>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</si>
  <si>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</si>
  <si>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</si>
  <si>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</si>
  <si>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</si>
  <si>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</si>
  <si>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</si>
  <si>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</si>
  <si>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</si>
  <si>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</si>
  <si>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</si>
  <si>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</si>
  <si>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</si>
  <si>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</si>
  <si>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</si>
  <si>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</si>
  <si>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</si>
  <si>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</si>
  <si>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</si>
  <si>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</si>
  <si>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</si>
  <si>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</si>
  <si>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</si>
  <si>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</si>
  <si>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</si>
  <si>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</si>
  <si>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</si>
  <si>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</si>
  <si>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</si>
  <si>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</si>
  <si>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</si>
  <si>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</si>
  <si>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</si>
  <si>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</si>
  <si>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</si>
  <si>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</si>
  <si>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</si>
  <si>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</si>
  <si>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</si>
  <si>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</si>
  <si>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</si>
  <si>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</si>
  <si>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</si>
  <si>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</si>
  <si>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</si>
  <si>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Administratori</t>
  </si>
  <si>
    <t>Nikolin Kaçorri</t>
  </si>
  <si>
    <t>Check</t>
  </si>
  <si>
    <t>Emertimi dhe Forma ligjore</t>
  </si>
  <si>
    <t>Shoqëria Rajonale Ujësjellës Kanalizime Dibër SH.A</t>
  </si>
  <si>
    <t>NIPT -i</t>
  </si>
  <si>
    <t>M27109701L</t>
  </si>
  <si>
    <t>Adresa e Selise</t>
  </si>
  <si>
    <t>Lagjja "Treg'', Rruga "Ismail Feta", Nr.22/95 Pasurie, Zona Kadastrale Nr.2932</t>
  </si>
  <si>
    <t>Peshkopi, Diber</t>
  </si>
  <si>
    <t>Data e krijimit</t>
  </si>
  <si>
    <t>01.09.2022</t>
  </si>
  <si>
    <t>Nr. i  Regjistrit  Tregetar</t>
  </si>
  <si>
    <t>Veprimtaria  Kryesore</t>
  </si>
  <si>
    <t>Sherbimi i furnizimit me uje te pijshem i konsumatoreve.</t>
  </si>
  <si>
    <t>Mirembajtje e sistemit / sistemeve te furnizimit me uje pishem</t>
  </si>
  <si>
    <t>Shërbimi i grumbullimit, largimit dhe trajtimit të ujërave të ndotura</t>
  </si>
  <si>
    <t>Mirembajtje e sistemit / sistemeve te  të ujërave të ndotura</t>
  </si>
  <si>
    <t>PASQYRAT FINANCIARE</t>
  </si>
  <si>
    <t>Viti   2023</t>
  </si>
  <si>
    <t>Pasqyra Financiare jane</t>
  </si>
  <si>
    <t xml:space="preserve"> Individuale</t>
  </si>
  <si>
    <t>Pasqyra Financiare jane te shprehura ne</t>
  </si>
  <si>
    <t xml:space="preserve">Leke </t>
  </si>
  <si>
    <t xml:space="preserve">  Periudha  Kontabel e Pasqyrave Financiare</t>
  </si>
  <si>
    <t>Nga</t>
  </si>
  <si>
    <t>01 Janar 2023</t>
  </si>
  <si>
    <t>Deri</t>
  </si>
  <si>
    <t>31 Dhjetor 2023</t>
  </si>
  <si>
    <t xml:space="preserve">  Data  e  mbylljes se Pasqyrave Financiare</t>
  </si>
  <si>
    <t>13 Maj 2024</t>
  </si>
  <si>
    <t>Pasqyrat financiare te vitit 2023</t>
  </si>
  <si>
    <t>Shoqeria: Ujësjellës Kanalizime Rajoni Dibër sha</t>
  </si>
  <si>
    <t>NUIS:  M27109701L</t>
  </si>
  <si>
    <t>Rajonale</t>
  </si>
  <si>
    <t>agreguar 3 njesit Peshkopi,bulqize,mat,klos</t>
  </si>
  <si>
    <t>Hartuese P.finaciare/Drejtori Tregtar</t>
  </si>
  <si>
    <t>Aleksander Puci</t>
  </si>
  <si>
    <t>Erger Kosiqi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</si>
  <si>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</si>
  <si>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</si>
  <si>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</si>
  <si>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</si>
  <si>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</si>
  <si>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</si>
  <si>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</si>
  <si>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</si>
  <si>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</si>
  <si>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</si>
  <si>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</si>
  <si>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</si>
  <si>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</si>
  <si>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</si>
  <si>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</si>
  <si>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</si>
  <si>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</si>
  <si>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</si>
  <si>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</si>
  <si>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</si>
  <si>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</si>
  <si>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</si>
  <si>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</si>
  <si>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</si>
  <si>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</si>
  <si>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</si>
  <si>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</si>
  <si>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</si>
  <si>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</si>
  <si>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</si>
  <si>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</si>
  <si>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</si>
  <si>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</si>
  <si>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</si>
  <si>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</si>
  <si>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</si>
  <si>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</si>
  <si>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</si>
  <si>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</si>
  <si>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</si>
  <si>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</si>
  <si>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</si>
  <si>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</si>
  <si>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</si>
  <si>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Pjesa e te ardhurave gjitheperfshirese nga transferimi aktivitetit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</si>
  <si>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</si>
  <si>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</si>
  <si>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</si>
  <si>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</si>
  <si>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</si>
  <si>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Column1</t>
  </si>
  <si>
    <t>Column2</t>
  </si>
  <si>
    <t>Column3</t>
  </si>
  <si>
    <t>Column4</t>
  </si>
  <si>
    <t>31 Dhjetor 2022</t>
  </si>
  <si>
    <t>31 Dhjetor 2021</t>
  </si>
  <si>
    <t>Vlera ne Llogari bankare</t>
  </si>
  <si>
    <t>Mjete monetare ne arke</t>
  </si>
  <si>
    <t>Total</t>
  </si>
  <si>
    <t>Balanca e transferuar me 31.12.2022</t>
  </si>
  <si>
    <t>Totali ne PF</t>
  </si>
  <si>
    <t xml:space="preserve">Kliente </t>
  </si>
  <si>
    <t>Gjetje nga KLSh dhe te tjera</t>
  </si>
  <si>
    <t xml:space="preserve">Materiale te para </t>
  </si>
  <si>
    <t>Inventar i imet</t>
  </si>
  <si>
    <t xml:space="preserve">Furnitore per mallra, produkte e sherbime </t>
  </si>
  <si>
    <t>Marredhenie me Shoqerine Rajonale</t>
  </si>
  <si>
    <t>Paga punonjesit dhe KM</t>
  </si>
  <si>
    <t>Sigurime shoqerore dhe shendetsore</t>
  </si>
  <si>
    <t>Tatim mbi te ardhurat personale</t>
  </si>
  <si>
    <t>Tatim burim</t>
  </si>
  <si>
    <t>TVSH e pagueshme Mirdite</t>
  </si>
  <si>
    <t>TVSH e pagueshme Rubik</t>
  </si>
  <si>
    <t>Gjoba,kamatevonesa dhe interesa tatime Mirdite</t>
  </si>
  <si>
    <t>Gjoba,kamatevonesa dhe interesa tatime Rubik</t>
  </si>
  <si>
    <t>Transferta bankare te hyra gabimisht</t>
  </si>
  <si>
    <t>Gjetje te lena nga KLSH</t>
  </si>
  <si>
    <t xml:space="preserve">Te ardhura te shtyra </t>
  </si>
  <si>
    <t>Te ardhura nga furnizimi me uje dhe sherb.kanalizim</t>
  </si>
  <si>
    <t>Tarife lidhje te reja dhe kamatevonesa</t>
  </si>
  <si>
    <t>Te ardhura nga grantet per investime</t>
  </si>
  <si>
    <t xml:space="preserve">Shpenzime per materiale te para e te tjera </t>
  </si>
  <si>
    <t>Paga dhe shperblime personeli &amp; KM</t>
  </si>
  <si>
    <t xml:space="preserve">Sigurime shoqerore dhe Shendetesore </t>
  </si>
  <si>
    <t>Blerje nafte e te ngjashme</t>
  </si>
  <si>
    <t>Blerje  energji</t>
  </si>
  <si>
    <t>Blerje te tjera te pastokueshme</t>
  </si>
  <si>
    <t>Nentrajtime te pergjithshme</t>
  </si>
  <si>
    <t>Qira</t>
  </si>
  <si>
    <t>Sherbime te ndryshme</t>
  </si>
  <si>
    <t>Personel jashte shoqerise.</t>
  </si>
  <si>
    <t>Shpenzime postare dhe telekomunikacioni</t>
  </si>
  <si>
    <t>Sherbime  bankare</t>
  </si>
  <si>
    <t>Taksa Lokale</t>
  </si>
  <si>
    <t>Taksa e tatime kosto</t>
  </si>
  <si>
    <t>Gabime te lejuara nga ushtrime te kaluara</t>
  </si>
  <si>
    <t xml:space="preserve">Penalitete e Gjoba -FSHU Kamatevonesa </t>
  </si>
  <si>
    <t>Penalitete e Gjoba- Tatimet Kamatevonesa dhe interesa</t>
  </si>
</sst>
</file>

<file path=xl/styles.xml><?xml version="1.0" encoding="utf-8"?>
<styleSheet xmlns="http://schemas.openxmlformats.org/spreadsheetml/2006/main">
  <numFmts count="6">
    <numFmt numFmtId="164" formatCode="_(* #,##0_);_(* \(#,##0\);_(* &quot;-&quot;_);_(@_)"/>
    <numFmt numFmtId="165" formatCode="_(* #,##0.00_);_(* \(#,##0.00\);_(* &quot;-&quot;??_);_(@_)"/>
    <numFmt numFmtId="166" formatCode="_([$€]* #,##0.00_);_([$€]* \(#,##0.00\);_([$€]* &quot;-&quot;??_);_(@_)"/>
    <numFmt numFmtId="167" formatCode="_(* #,##0_);_(* \(#,##0\);_(* &quot;-&quot;??_);_(@_)"/>
    <numFmt numFmtId="168" formatCode="_-* #,##0.00_L_e_k_-;\-* #,##0.00_L_e_k_-;_-* &quot;-&quot;??_L_e_k_-;_-@_-"/>
    <numFmt numFmtId="169" formatCode="_ * #,##0.00_)_€_ ;_ * \(#,##0.00\)_€_ ;_ * &quot;-&quot;??_)_€_ ;_ @_ "/>
  </numFmts>
  <fonts count="56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  <charset val="1"/>
    </font>
    <font>
      <sz val="10"/>
      <color rgb="FF000000"/>
      <name val="MS Sans Serif"/>
      <family val="2"/>
      <charset val="1"/>
    </font>
    <font>
      <b/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9"/>
      <color rgb="FF000000"/>
      <name val="MS Sans Serif"/>
      <family val="2"/>
    </font>
    <font>
      <sz val="9"/>
      <color rgb="FF000000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sz val="9"/>
      <name val="Times New Roman"/>
      <family val="1"/>
      <charset val="238"/>
    </font>
    <font>
      <b/>
      <sz val="9"/>
      <name val="Times New Roman"/>
      <family val="1"/>
    </font>
    <font>
      <b/>
      <sz val="9"/>
      <color rgb="FFFF0000"/>
      <name val="Times New Roman"/>
      <family val="1"/>
    </font>
    <font>
      <b/>
      <sz val="9"/>
      <color theme="9" tint="0.3999755851924192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u/>
      <sz val="9"/>
      <name val="Times New Roman"/>
      <family val="1"/>
    </font>
    <font>
      <u/>
      <sz val="9"/>
      <name val="Times New Roman"/>
      <family val="1"/>
    </font>
    <font>
      <b/>
      <sz val="8"/>
      <name val="Times New Roman"/>
      <family val="1"/>
    </font>
    <font>
      <sz val="9"/>
      <color theme="0" tint="-0.499984740745262"/>
      <name val="Times New Roman"/>
      <family val="1"/>
    </font>
    <font>
      <b/>
      <sz val="26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0" fontId="2" fillId="0" borderId="0"/>
    <xf numFmtId="0" fontId="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15" fillId="0" borderId="0"/>
    <xf numFmtId="0" fontId="2" fillId="0" borderId="0"/>
    <xf numFmtId="165" fontId="23" fillId="0" borderId="0" applyFont="0" applyFill="0" applyBorder="0" applyAlignment="0" applyProtection="0"/>
    <xf numFmtId="0" fontId="25" fillId="0" borderId="0"/>
    <xf numFmtId="0" fontId="26" fillId="0" borderId="0"/>
    <xf numFmtId="165" fontId="6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2" fillId="0" borderId="0"/>
    <xf numFmtId="0" fontId="32" fillId="0" borderId="0"/>
    <xf numFmtId="0" fontId="7" fillId="0" borderId="0"/>
    <xf numFmtId="0" fontId="7" fillId="0" borderId="0"/>
    <xf numFmtId="169" fontId="25" fillId="0" borderId="0" applyFont="0" applyFill="0" applyBorder="0" applyAlignment="0" applyProtection="0"/>
    <xf numFmtId="0" fontId="7" fillId="0" borderId="0"/>
  </cellStyleXfs>
  <cellXfs count="156">
    <xf numFmtId="0" fontId="0" fillId="0" borderId="0" xfId="0"/>
    <xf numFmtId="0" fontId="8" fillId="0" borderId="0" xfId="26" applyFont="1"/>
    <xf numFmtId="0" fontId="9" fillId="0" borderId="0" xfId="26" applyFont="1" applyAlignment="1">
      <alignment horizontal="center"/>
    </xf>
    <xf numFmtId="0" fontId="9" fillId="0" borderId="0" xfId="26" applyFont="1"/>
    <xf numFmtId="0" fontId="10" fillId="0" borderId="0" xfId="26" applyFont="1"/>
    <xf numFmtId="0" fontId="11" fillId="0" borderId="0" xfId="26" applyFont="1"/>
    <xf numFmtId="0" fontId="12" fillId="0" borderId="0" xfId="26" applyFont="1"/>
    <xf numFmtId="3" fontId="13" fillId="0" borderId="0" xfId="26" applyNumberFormat="1" applyFont="1" applyAlignment="1">
      <alignment horizontal="center" vertical="center"/>
    </xf>
    <xf numFmtId="3" fontId="14" fillId="0" borderId="0" xfId="26" applyNumberFormat="1" applyFont="1" applyAlignment="1">
      <alignment vertical="center"/>
    </xf>
    <xf numFmtId="0" fontId="13" fillId="0" borderId="0" xfId="27" applyFont="1" applyAlignment="1">
      <alignment horizontal="left" vertical="center"/>
    </xf>
    <xf numFmtId="0" fontId="16" fillId="0" borderId="0" xfId="26" applyFont="1"/>
    <xf numFmtId="0" fontId="11" fillId="0" borderId="0" xfId="26" applyFont="1" applyAlignment="1">
      <alignment wrapText="1"/>
    </xf>
    <xf numFmtId="0" fontId="17" fillId="0" borderId="0" xfId="26" applyFont="1" applyAlignment="1">
      <alignment horizontal="left" wrapText="1" indent="2"/>
    </xf>
    <xf numFmtId="37" fontId="9" fillId="0" borderId="0" xfId="26" applyNumberFormat="1" applyFont="1"/>
    <xf numFmtId="0" fontId="13" fillId="0" borderId="0" xfId="27" applyFont="1" applyAlignment="1">
      <alignment vertical="center"/>
    </xf>
    <xf numFmtId="3" fontId="9" fillId="0" borderId="0" xfId="26" applyNumberFormat="1" applyFont="1"/>
    <xf numFmtId="0" fontId="18" fillId="0" borderId="0" xfId="26" applyFont="1" applyAlignment="1">
      <alignment wrapText="1"/>
    </xf>
    <xf numFmtId="14" fontId="19" fillId="0" borderId="0" xfId="27" applyNumberFormat="1" applyFont="1" applyAlignment="1">
      <alignment horizontal="center" vertical="center"/>
    </xf>
    <xf numFmtId="0" fontId="11" fillId="0" borderId="0" xfId="26" applyFont="1" applyAlignment="1">
      <alignment vertical="top" wrapText="1"/>
    </xf>
    <xf numFmtId="0" fontId="19" fillId="0" borderId="0" xfId="27" applyFont="1" applyAlignment="1">
      <alignment horizontal="center" vertical="center"/>
    </xf>
    <xf numFmtId="0" fontId="20" fillId="0" borderId="0" xfId="28" applyFont="1" applyAlignment="1">
      <alignment vertical="center"/>
    </xf>
    <xf numFmtId="0" fontId="19" fillId="0" borderId="0" xfId="28" applyFont="1" applyAlignment="1">
      <alignment horizontal="center" vertical="center"/>
    </xf>
    <xf numFmtId="0" fontId="21" fillId="0" borderId="0" xfId="28" applyFont="1" applyAlignment="1">
      <alignment vertical="center"/>
    </xf>
    <xf numFmtId="37" fontId="21" fillId="0" borderId="0" xfId="28" applyNumberFormat="1" applyFont="1" applyAlignment="1">
      <alignment vertical="center"/>
    </xf>
    <xf numFmtId="0" fontId="19" fillId="0" borderId="0" xfId="28" applyFont="1" applyAlignment="1">
      <alignment vertical="center"/>
    </xf>
    <xf numFmtId="0" fontId="22" fillId="0" borderId="0" xfId="26" applyFont="1" applyAlignment="1">
      <alignment vertical="center"/>
    </xf>
    <xf numFmtId="37" fontId="9" fillId="0" borderId="0" xfId="29" applyNumberFormat="1" applyFont="1" applyFill="1" applyBorder="1" applyAlignment="1" applyProtection="1">
      <alignment horizontal="right" wrapText="1"/>
    </xf>
    <xf numFmtId="37" fontId="9" fillId="2" borderId="0" xfId="29" applyNumberFormat="1" applyFont="1" applyFill="1" applyBorder="1" applyAlignment="1" applyProtection="1">
      <alignment horizontal="right" wrapText="1"/>
    </xf>
    <xf numFmtId="37" fontId="8" fillId="0" borderId="2" xfId="26" applyNumberFormat="1" applyFont="1" applyBorder="1" applyAlignment="1">
      <alignment horizontal="right"/>
    </xf>
    <xf numFmtId="37" fontId="8" fillId="0" borderId="0" xfId="26" applyNumberFormat="1" applyFont="1" applyAlignment="1">
      <alignment horizontal="right"/>
    </xf>
    <xf numFmtId="0" fontId="11" fillId="0" borderId="3" xfId="26" applyFont="1" applyBorder="1" applyAlignment="1">
      <alignment wrapText="1"/>
    </xf>
    <xf numFmtId="37" fontId="16" fillId="0" borderId="3" xfId="26" applyNumberFormat="1" applyFont="1" applyBorder="1" applyAlignment="1">
      <alignment horizontal="right"/>
    </xf>
    <xf numFmtId="37" fontId="16" fillId="0" borderId="0" xfId="26" applyNumberFormat="1" applyFont="1" applyAlignment="1">
      <alignment horizontal="right"/>
    </xf>
    <xf numFmtId="0" fontId="11" fillId="0" borderId="0" xfId="30" applyFont="1" applyAlignment="1">
      <alignment wrapText="1"/>
    </xf>
    <xf numFmtId="37" fontId="18" fillId="0" borderId="0" xfId="29" applyNumberFormat="1" applyFont="1" applyFill="1" applyBorder="1" applyAlignment="1" applyProtection="1">
      <alignment horizontal="right" wrapText="1"/>
    </xf>
    <xf numFmtId="37" fontId="18" fillId="2" borderId="0" xfId="29" applyNumberFormat="1" applyFont="1" applyFill="1" applyBorder="1" applyAlignment="1" applyProtection="1">
      <alignment horizontal="right" wrapText="1"/>
    </xf>
    <xf numFmtId="0" fontId="20" fillId="0" borderId="0" xfId="31" applyFont="1" applyAlignment="1">
      <alignment horizontal="center"/>
    </xf>
    <xf numFmtId="0" fontId="17" fillId="3" borderId="0" xfId="26" applyFont="1" applyFill="1" applyAlignment="1">
      <alignment horizontal="left" wrapText="1" indent="2"/>
    </xf>
    <xf numFmtId="167" fontId="9" fillId="0" borderId="0" xfId="29" applyNumberFormat="1" applyFont="1" applyFill="1" applyBorder="1" applyAlignment="1" applyProtection="1"/>
    <xf numFmtId="37" fontId="13" fillId="0" borderId="2" xfId="30" applyNumberFormat="1" applyFont="1" applyBorder="1" applyAlignment="1">
      <alignment horizontal="right" vertical="center"/>
    </xf>
    <xf numFmtId="0" fontId="18" fillId="0" borderId="0" xfId="30" applyFont="1" applyAlignment="1">
      <alignment wrapText="1"/>
    </xf>
    <xf numFmtId="37" fontId="16" fillId="0" borderId="0" xfId="30" applyNumberFormat="1" applyFont="1" applyAlignment="1">
      <alignment horizontal="right"/>
    </xf>
    <xf numFmtId="37" fontId="8" fillId="0" borderId="3" xfId="30" applyNumberFormat="1" applyFont="1" applyBorder="1" applyAlignment="1">
      <alignment horizontal="right"/>
    </xf>
    <xf numFmtId="37" fontId="8" fillId="0" borderId="0" xfId="30" applyNumberFormat="1" applyFont="1" applyAlignment="1">
      <alignment horizontal="right"/>
    </xf>
    <xf numFmtId="0" fontId="24" fillId="0" borderId="0" xfId="30" applyFont="1" applyAlignment="1">
      <alignment wrapText="1"/>
    </xf>
    <xf numFmtId="0" fontId="20" fillId="0" borderId="0" xfId="31" applyFont="1" applyAlignment="1">
      <alignment horizontal="center" vertical="center"/>
    </xf>
    <xf numFmtId="0" fontId="19" fillId="0" borderId="0" xfId="27" applyFont="1" applyAlignment="1">
      <alignment horizontal="center"/>
    </xf>
    <xf numFmtId="0" fontId="19" fillId="0" borderId="0" xfId="28" applyFont="1" applyAlignment="1">
      <alignment vertical="center" wrapText="1"/>
    </xf>
    <xf numFmtId="37" fontId="13" fillId="0" borderId="0" xfId="30" applyNumberFormat="1" applyFont="1" applyAlignment="1">
      <alignment horizontal="right" vertical="center"/>
    </xf>
    <xf numFmtId="0" fontId="27" fillId="0" borderId="0" xfId="26" applyFont="1" applyAlignment="1">
      <alignment horizontal="center"/>
    </xf>
    <xf numFmtId="37" fontId="27" fillId="0" borderId="0" xfId="26" applyNumberFormat="1" applyFont="1" applyAlignment="1">
      <alignment horizontal="center"/>
    </xf>
    <xf numFmtId="3" fontId="14" fillId="2" borderId="0" xfId="26" applyNumberFormat="1" applyFont="1" applyFill="1"/>
    <xf numFmtId="3" fontId="14" fillId="0" borderId="0" xfId="26" applyNumberFormat="1" applyFont="1"/>
    <xf numFmtId="3" fontId="8" fillId="0" borderId="0" xfId="26" applyNumberFormat="1" applyFont="1"/>
    <xf numFmtId="3" fontId="16" fillId="0" borderId="0" xfId="26" applyNumberFormat="1" applyFont="1"/>
    <xf numFmtId="3" fontId="16" fillId="2" borderId="0" xfId="26" applyNumberFormat="1" applyFont="1" applyFill="1"/>
    <xf numFmtId="3" fontId="13" fillId="0" borderId="2" xfId="26" applyNumberFormat="1" applyFont="1" applyBorder="1" applyAlignment="1">
      <alignment vertical="center"/>
    </xf>
    <xf numFmtId="3" fontId="13" fillId="0" borderId="0" xfId="26" applyNumberFormat="1" applyFont="1" applyAlignment="1">
      <alignment vertical="center"/>
    </xf>
    <xf numFmtId="3" fontId="13" fillId="0" borderId="3" xfId="26" applyNumberFormat="1" applyFont="1" applyBorder="1" applyAlignment="1">
      <alignment vertical="center"/>
    </xf>
    <xf numFmtId="3" fontId="13" fillId="0" borderId="1" xfId="26" applyNumberFormat="1" applyFont="1" applyBorder="1" applyAlignment="1">
      <alignment vertical="center"/>
    </xf>
    <xf numFmtId="3" fontId="8" fillId="0" borderId="2" xfId="26" applyNumberFormat="1" applyFont="1" applyBorder="1"/>
    <xf numFmtId="0" fontId="14" fillId="0" borderId="0" xfId="26" applyFont="1" applyAlignment="1">
      <alignment horizontal="center" vertical="center"/>
    </xf>
    <xf numFmtId="0" fontId="16" fillId="0" borderId="0" xfId="26" applyFont="1" applyAlignment="1">
      <alignment horizontal="center"/>
    </xf>
    <xf numFmtId="0" fontId="31" fillId="0" borderId="0" xfId="0" applyFont="1" applyAlignment="1">
      <alignment vertical="center"/>
    </xf>
    <xf numFmtId="0" fontId="33" fillId="0" borderId="0" xfId="34" applyFont="1"/>
    <xf numFmtId="0" fontId="33" fillId="0" borderId="0" xfId="35" applyFont="1" applyAlignment="1">
      <alignment horizontal="right"/>
    </xf>
    <xf numFmtId="3" fontId="34" fillId="0" borderId="0" xfId="32" applyNumberFormat="1" applyFont="1" applyFill="1" applyBorder="1" applyAlignment="1" applyProtection="1">
      <alignment vertical="center"/>
    </xf>
    <xf numFmtId="0" fontId="33" fillId="0" borderId="0" xfId="34" applyFont="1" applyAlignment="1">
      <alignment vertical="center"/>
    </xf>
    <xf numFmtId="3" fontId="33" fillId="0" borderId="0" xfId="35" applyNumberFormat="1" applyFont="1"/>
    <xf numFmtId="0" fontId="35" fillId="0" borderId="0" xfId="0" applyFont="1"/>
    <xf numFmtId="0" fontId="36" fillId="0" borderId="0" xfId="34" applyFont="1"/>
    <xf numFmtId="3" fontId="28" fillId="0" borderId="0" xfId="0" applyNumberFormat="1" applyFont="1"/>
    <xf numFmtId="0" fontId="29" fillId="0" borderId="0" xfId="0" applyFont="1" applyAlignment="1">
      <alignment horizontal="center"/>
    </xf>
    <xf numFmtId="0" fontId="20" fillId="0" borderId="0" xfId="26" applyFont="1" applyAlignment="1">
      <alignment horizontal="center" vertical="center"/>
    </xf>
    <xf numFmtId="3" fontId="39" fillId="0" borderId="0" xfId="26" applyNumberFormat="1" applyFont="1" applyAlignment="1">
      <alignment horizontal="center" vertical="center"/>
    </xf>
    <xf numFmtId="0" fontId="30" fillId="0" borderId="0" xfId="26" applyFont="1" applyAlignment="1">
      <alignment horizontal="center"/>
    </xf>
    <xf numFmtId="0" fontId="29" fillId="0" borderId="0" xfId="26" applyFont="1" applyAlignment="1">
      <alignment horizontal="center"/>
    </xf>
    <xf numFmtId="0" fontId="40" fillId="0" borderId="0" xfId="27" applyFont="1" applyAlignment="1">
      <alignment horizontal="center" vertical="center"/>
    </xf>
    <xf numFmtId="0" fontId="29" fillId="0" borderId="0" xfId="26" applyFont="1" applyAlignment="1">
      <alignment horizontal="center" wrapText="1"/>
    </xf>
    <xf numFmtId="0" fontId="29" fillId="0" borderId="0" xfId="26" applyFont="1" applyAlignment="1">
      <alignment horizontal="center" vertical="top" wrapText="1"/>
    </xf>
    <xf numFmtId="0" fontId="40" fillId="0" borderId="0" xfId="28" applyFont="1" applyAlignment="1">
      <alignment horizontal="center" vertical="center"/>
    </xf>
    <xf numFmtId="0" fontId="41" fillId="0" borderId="0" xfId="26" applyFont="1" applyAlignment="1">
      <alignment horizontal="center"/>
    </xf>
    <xf numFmtId="0" fontId="40" fillId="0" borderId="0" xfId="28" applyFont="1" applyAlignment="1">
      <alignment horizontal="center" vertical="center" wrapText="1"/>
    </xf>
    <xf numFmtId="0" fontId="42" fillId="0" borderId="0" xfId="28" applyFont="1" applyAlignment="1">
      <alignment horizontal="center" vertical="center"/>
    </xf>
    <xf numFmtId="0" fontId="43" fillId="4" borderId="5" xfId="26" applyFont="1" applyFill="1" applyBorder="1"/>
    <xf numFmtId="0" fontId="43" fillId="4" borderId="2" xfId="26" applyFont="1" applyFill="1" applyBorder="1"/>
    <xf numFmtId="0" fontId="43" fillId="4" borderId="6" xfId="26" applyFont="1" applyFill="1" applyBorder="1"/>
    <xf numFmtId="0" fontId="43" fillId="4" borderId="0" xfId="26" applyFont="1" applyFill="1"/>
    <xf numFmtId="0" fontId="44" fillId="4" borderId="7" xfId="26" applyFont="1" applyFill="1" applyBorder="1"/>
    <xf numFmtId="0" fontId="40" fillId="4" borderId="0" xfId="26" applyFont="1" applyFill="1"/>
    <xf numFmtId="0" fontId="40" fillId="4" borderId="4" xfId="26" applyFont="1" applyFill="1" applyBorder="1"/>
    <xf numFmtId="0" fontId="40" fillId="4" borderId="4" xfId="26" applyFont="1" applyFill="1" applyBorder="1" applyAlignment="1">
      <alignment horizontal="right"/>
    </xf>
    <xf numFmtId="0" fontId="40" fillId="4" borderId="4" xfId="26" applyFont="1" applyFill="1" applyBorder="1" applyAlignment="1">
      <alignment horizontal="center"/>
    </xf>
    <xf numFmtId="0" fontId="44" fillId="4" borderId="8" xfId="26" applyFont="1" applyFill="1" applyBorder="1"/>
    <xf numFmtId="0" fontId="44" fillId="4" borderId="0" xfId="26" applyFont="1" applyFill="1"/>
    <xf numFmtId="0" fontId="40" fillId="4" borderId="2" xfId="26" applyFont="1" applyFill="1" applyBorder="1" applyAlignment="1">
      <alignment horizontal="right"/>
    </xf>
    <xf numFmtId="0" fontId="40" fillId="4" borderId="2" xfId="26" applyFont="1" applyFill="1" applyBorder="1" applyAlignment="1">
      <alignment horizontal="center"/>
    </xf>
    <xf numFmtId="0" fontId="40" fillId="4" borderId="2" xfId="26" applyFont="1" applyFill="1" applyBorder="1"/>
    <xf numFmtId="0" fontId="45" fillId="4" borderId="2" xfId="26" applyFont="1" applyFill="1" applyBorder="1"/>
    <xf numFmtId="0" fontId="45" fillId="4" borderId="0" xfId="26" applyFont="1" applyFill="1"/>
    <xf numFmtId="0" fontId="46" fillId="4" borderId="8" xfId="26" applyFont="1" applyFill="1" applyBorder="1"/>
    <xf numFmtId="15" fontId="40" fillId="4" borderId="4" xfId="26" applyNumberFormat="1" applyFont="1" applyFill="1" applyBorder="1"/>
    <xf numFmtId="0" fontId="40" fillId="4" borderId="0" xfId="26" applyFont="1" applyFill="1" applyAlignment="1">
      <alignment horizontal="center"/>
    </xf>
    <xf numFmtId="0" fontId="48" fillId="4" borderId="8" xfId="26" applyFont="1" applyFill="1" applyBorder="1"/>
    <xf numFmtId="0" fontId="43" fillId="4" borderId="7" xfId="26" applyFont="1" applyFill="1" applyBorder="1"/>
    <xf numFmtId="0" fontId="43" fillId="4" borderId="8" xfId="26" applyFont="1" applyFill="1" applyBorder="1"/>
    <xf numFmtId="0" fontId="51" fillId="4" borderId="0" xfId="26" applyFont="1" applyFill="1"/>
    <xf numFmtId="0" fontId="52" fillId="4" borderId="7" xfId="26" applyFont="1" applyFill="1" applyBorder="1"/>
    <xf numFmtId="0" fontId="52" fillId="4" borderId="0" xfId="26" applyFont="1" applyFill="1"/>
    <xf numFmtId="0" fontId="52" fillId="4" borderId="8" xfId="26" applyFont="1" applyFill="1" applyBorder="1"/>
    <xf numFmtId="0" fontId="43" fillId="4" borderId="9" xfId="26" applyFont="1" applyFill="1" applyBorder="1"/>
    <xf numFmtId="0" fontId="43" fillId="4" borderId="4" xfId="26" applyFont="1" applyFill="1" applyBorder="1"/>
    <xf numFmtId="0" fontId="43" fillId="4" borderId="10" xfId="26" applyFont="1" applyFill="1" applyBorder="1"/>
    <xf numFmtId="0" fontId="20" fillId="0" borderId="0" xfId="28" applyFont="1" applyAlignment="1">
      <alignment horizontal="center" vertical="center"/>
    </xf>
    <xf numFmtId="37" fontId="19" fillId="0" borderId="0" xfId="26" applyNumberFormat="1" applyFont="1" applyAlignment="1">
      <alignment horizontal="center"/>
    </xf>
    <xf numFmtId="0" fontId="19" fillId="0" borderId="0" xfId="26" applyFont="1" applyAlignment="1">
      <alignment horizontal="center"/>
    </xf>
    <xf numFmtId="0" fontId="38" fillId="0" borderId="0" xfId="26" applyFont="1" applyAlignment="1">
      <alignment horizontal="center"/>
    </xf>
    <xf numFmtId="0" fontId="20" fillId="0" borderId="0" xfId="28" applyFont="1" applyAlignment="1">
      <alignment horizontal="left" vertical="center"/>
    </xf>
    <xf numFmtId="0" fontId="53" fillId="0" borderId="0" xfId="0" applyFont="1"/>
    <xf numFmtId="0" fontId="2" fillId="0" borderId="0" xfId="0" applyFont="1"/>
    <xf numFmtId="0" fontId="55" fillId="0" borderId="0" xfId="0" applyFont="1" applyAlignment="1">
      <alignment vertical="center"/>
    </xf>
    <xf numFmtId="0" fontId="53" fillId="0" borderId="0" xfId="0" applyFont="1" applyAlignment="1">
      <alignment horizontal="left" vertical="center"/>
    </xf>
    <xf numFmtId="0" fontId="9" fillId="5" borderId="0" xfId="26" applyFont="1" applyFill="1" applyAlignment="1">
      <alignment horizontal="center"/>
    </xf>
    <xf numFmtId="0" fontId="54" fillId="5" borderId="0" xfId="0" applyFont="1" applyFill="1" applyAlignment="1">
      <alignment horizontal="center" vertical="center"/>
    </xf>
    <xf numFmtId="3" fontId="13" fillId="5" borderId="0" xfId="26" applyNumberFormat="1" applyFont="1" applyFill="1" applyAlignment="1">
      <alignment horizontal="center" vertical="center"/>
    </xf>
    <xf numFmtId="0" fontId="9" fillId="5" borderId="0" xfId="26" applyFont="1" applyFill="1"/>
    <xf numFmtId="0" fontId="38" fillId="5" borderId="0" xfId="26" applyFont="1" applyFill="1" applyAlignment="1">
      <alignment horizontal="center"/>
    </xf>
    <xf numFmtId="37" fontId="9" fillId="5" borderId="0" xfId="29" applyNumberFormat="1" applyFont="1" applyFill="1" applyBorder="1" applyAlignment="1" applyProtection="1">
      <alignment horizontal="right" wrapText="1"/>
    </xf>
    <xf numFmtId="37" fontId="8" fillId="5" borderId="2" xfId="26" applyNumberFormat="1" applyFont="1" applyFill="1" applyBorder="1" applyAlignment="1">
      <alignment horizontal="right"/>
    </xf>
    <xf numFmtId="37" fontId="8" fillId="5" borderId="0" xfId="26" applyNumberFormat="1" applyFont="1" applyFill="1" applyAlignment="1">
      <alignment horizontal="right"/>
    </xf>
    <xf numFmtId="37" fontId="16" fillId="5" borderId="3" xfId="26" applyNumberFormat="1" applyFont="1" applyFill="1" applyBorder="1" applyAlignment="1">
      <alignment horizontal="right"/>
    </xf>
    <xf numFmtId="37" fontId="18" fillId="5" borderId="0" xfId="29" applyNumberFormat="1" applyFont="1" applyFill="1" applyBorder="1" applyAlignment="1" applyProtection="1">
      <alignment horizontal="right" wrapText="1"/>
    </xf>
    <xf numFmtId="37" fontId="13" fillId="5" borderId="2" xfId="30" applyNumberFormat="1" applyFont="1" applyFill="1" applyBorder="1" applyAlignment="1">
      <alignment horizontal="right" vertical="center"/>
    </xf>
    <xf numFmtId="37" fontId="16" fillId="5" borderId="0" xfId="30" applyNumberFormat="1" applyFont="1" applyFill="1" applyAlignment="1">
      <alignment horizontal="right"/>
    </xf>
    <xf numFmtId="37" fontId="8" fillId="5" borderId="3" xfId="30" applyNumberFormat="1" applyFont="1" applyFill="1" applyBorder="1" applyAlignment="1">
      <alignment horizontal="right"/>
    </xf>
    <xf numFmtId="0" fontId="20" fillId="5" borderId="0" xfId="31" applyFont="1" applyFill="1" applyAlignment="1">
      <alignment horizontal="center" vertical="center"/>
    </xf>
    <xf numFmtId="3" fontId="19" fillId="5" borderId="0" xfId="27" applyNumberFormat="1" applyFont="1" applyFill="1" applyAlignment="1">
      <alignment horizontal="center"/>
    </xf>
    <xf numFmtId="37" fontId="19" fillId="5" borderId="0" xfId="26" applyNumberFormat="1" applyFont="1" applyFill="1" applyAlignment="1">
      <alignment horizontal="center"/>
    </xf>
    <xf numFmtId="0" fontId="9" fillId="0" borderId="0" xfId="26" applyFont="1" applyAlignment="1">
      <alignment wrapText="1"/>
    </xf>
    <xf numFmtId="0" fontId="40" fillId="4" borderId="4" xfId="26" applyFont="1" applyFill="1" applyBorder="1" applyAlignment="1">
      <alignment horizontal="center"/>
    </xf>
    <xf numFmtId="0" fontId="47" fillId="4" borderId="4" xfId="26" applyFont="1" applyFill="1" applyBorder="1" applyAlignment="1">
      <alignment horizontal="center"/>
    </xf>
    <xf numFmtId="0" fontId="47" fillId="4" borderId="1" xfId="26" applyFont="1" applyFill="1" applyBorder="1" applyAlignment="1">
      <alignment horizontal="left"/>
    </xf>
    <xf numFmtId="0" fontId="49" fillId="4" borderId="7" xfId="26" applyFont="1" applyFill="1" applyBorder="1" applyAlignment="1">
      <alignment horizontal="center"/>
    </xf>
    <xf numFmtId="0" fontId="49" fillId="4" borderId="0" xfId="26" applyFont="1" applyFill="1" applyAlignment="1">
      <alignment horizontal="center"/>
    </xf>
    <xf numFmtId="0" fontId="49" fillId="4" borderId="8" xfId="26" applyFont="1" applyFill="1" applyBorder="1" applyAlignment="1">
      <alignment horizontal="center"/>
    </xf>
    <xf numFmtId="0" fontId="44" fillId="4" borderId="0" xfId="26" applyFont="1" applyFill="1" applyAlignment="1">
      <alignment horizontal="center"/>
    </xf>
    <xf numFmtId="21" fontId="40" fillId="4" borderId="2" xfId="26" applyNumberFormat="1" applyFont="1" applyFill="1" applyBorder="1" applyAlignment="1">
      <alignment horizontal="center"/>
    </xf>
    <xf numFmtId="0" fontId="40" fillId="4" borderId="2" xfId="26" applyFont="1" applyFill="1" applyBorder="1" applyAlignment="1">
      <alignment horizontal="center"/>
    </xf>
    <xf numFmtId="46" fontId="40" fillId="4" borderId="4" xfId="26" applyNumberFormat="1" applyFont="1" applyFill="1" applyBorder="1" applyAlignment="1">
      <alignment horizontal="center"/>
    </xf>
    <xf numFmtId="15" fontId="40" fillId="4" borderId="4" xfId="26" applyNumberFormat="1" applyFont="1" applyFill="1" applyBorder="1" applyAlignment="1">
      <alignment horizontal="center"/>
    </xf>
    <xf numFmtId="0" fontId="50" fillId="4" borderId="7" xfId="26" applyFont="1" applyFill="1" applyBorder="1" applyAlignment="1">
      <alignment horizontal="center"/>
    </xf>
    <xf numFmtId="0" fontId="50" fillId="4" borderId="0" xfId="26" applyFont="1" applyFill="1" applyAlignment="1">
      <alignment horizontal="center"/>
    </xf>
    <xf numFmtId="0" fontId="50" fillId="4" borderId="8" xfId="26" applyFont="1" applyFill="1" applyBorder="1" applyAlignment="1">
      <alignment horizontal="center"/>
    </xf>
    <xf numFmtId="0" fontId="51" fillId="4" borderId="7" xfId="26" applyFont="1" applyFill="1" applyBorder="1" applyAlignment="1">
      <alignment horizontal="center"/>
    </xf>
    <xf numFmtId="0" fontId="51" fillId="4" borderId="0" xfId="26" applyFont="1" applyFill="1" applyAlignment="1">
      <alignment horizontal="center"/>
    </xf>
    <xf numFmtId="0" fontId="51" fillId="4" borderId="8" xfId="26" applyFont="1" applyFill="1" applyBorder="1" applyAlignment="1">
      <alignment horizontal="center"/>
    </xf>
  </cellXfs>
  <cellStyles count="40">
    <cellStyle name="Comma" xfId="32" builtinId="3"/>
    <cellStyle name="Comma [0] 2" xfId="1"/>
    <cellStyle name="Comma [0] 3" xfId="2"/>
    <cellStyle name="Comma 2" xfId="3"/>
    <cellStyle name="Comma 3" xfId="4"/>
    <cellStyle name="Comma 4" xfId="5"/>
    <cellStyle name="Comma 482 2" xfId="38"/>
    <cellStyle name="Comma 5" xfId="6"/>
    <cellStyle name="Comma 6" xfId="29"/>
    <cellStyle name="Comma 7" xfId="33"/>
    <cellStyle name="Euro" xfId="7"/>
    <cellStyle name="Normal" xfId="0" builtinId="0"/>
    <cellStyle name="Normal 2" xfId="8"/>
    <cellStyle name="Normal 2 10 2" xfId="9"/>
    <cellStyle name="Normal 2 2" xfId="10"/>
    <cellStyle name="Normal 2 2 2" xfId="11"/>
    <cellStyle name="Normal 2 3" xfId="12"/>
    <cellStyle name="Normal 2 4" xfId="35"/>
    <cellStyle name="Normal 2 5" xfId="36"/>
    <cellStyle name="Normal 2 6" xfId="37"/>
    <cellStyle name="Normal 21 2 2" xfId="30"/>
    <cellStyle name="Normal 3" xfId="13"/>
    <cellStyle name="Normal 3 2" xfId="14"/>
    <cellStyle name="Normal 3 3" xfId="27"/>
    <cellStyle name="Normal 3 4" xfId="34"/>
    <cellStyle name="Normal 4" xfId="15"/>
    <cellStyle name="Normal 4 2" xfId="16"/>
    <cellStyle name="Normal 5" xfId="17"/>
    <cellStyle name="Normal 5 2" xfId="18"/>
    <cellStyle name="Normal 6" xfId="19"/>
    <cellStyle name="Normal 6 2" xfId="20"/>
    <cellStyle name="Normal 7" xfId="21"/>
    <cellStyle name="Normal 8" xfId="22"/>
    <cellStyle name="Normal 9" xfId="26"/>
    <cellStyle name="Normal 9 2" xfId="39"/>
    <cellStyle name="Normal_Albania_-__Income_Statement_September_2009" xfId="31"/>
    <cellStyle name="Normal_SHEET" xfId="28"/>
    <cellStyle name="Normale_BILANCIO FKT 1997" xfId="23"/>
    <cellStyle name="Percent 2" xfId="24"/>
    <cellStyle name="Percent 3" xfId="25"/>
  </cellStyles>
  <dxfs count="39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right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right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general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right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right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right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alignment horizontal="right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ables/table1.xml><?xml version="1.0" encoding="utf-8"?>
<table xmlns="http://schemas.openxmlformats.org/spreadsheetml/2006/main" id="1" name="Table1" displayName="Table1" ref="A102:D106" totalsRowShown="0" headerRowDxfId="38" headerRowCellStyle="Normal 2 4">
  <autoFilter ref="A102:D106"/>
  <tableColumns count="4">
    <tableColumn id="1" name="Column1"/>
    <tableColumn id="2" name="Column2"/>
    <tableColumn id="3" name="Column3"/>
    <tableColumn id="4" name="Column4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id="14" name="Table14" displayName="Table14" ref="A52:D58" totalsRowShown="0" headerRowDxfId="20" headerRowCellStyle="Normal 2 4">
  <autoFilter ref="A52:D58"/>
  <tableColumns count="4">
    <tableColumn id="1" name="Column1" dataDxfId="19"/>
    <tableColumn id="2" name="Column2" dataDxfId="18" dataCellStyle="Comma"/>
    <tableColumn id="3" name="Column3" dataDxfId="17" dataCellStyle="Comma"/>
    <tableColumn id="4" name="Column4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id="15" name="Table15" displayName="Table15" ref="A61:D71" totalsRowShown="0" headerRowDxfId="16" headerRowCellStyle="Normal 2 4">
  <autoFilter ref="A61:D71"/>
  <tableColumns count="4">
    <tableColumn id="1" name="Column1" dataDxfId="15"/>
    <tableColumn id="2" name="Column2" dataDxfId="14" dataCellStyle="Comma"/>
    <tableColumn id="3" name="Column3" dataDxfId="13" dataCellStyle="Comma"/>
    <tableColumn id="4" name="Column4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id="17" name="Table17" displayName="Table17" ref="A121:D125" totalsRowShown="0" headerRowDxfId="12" headerRowCellStyle="Normal 2 4">
  <autoFilter ref="A121:D125"/>
  <tableColumns count="4">
    <tableColumn id="1" name="Column1"/>
    <tableColumn id="2" name="Column2"/>
    <tableColumn id="3" name="Column3"/>
    <tableColumn id="4" name="Column4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id="18" name="Table18" displayName="Table18" ref="A128:D144" totalsRowShown="0" headerRowDxfId="11" dataDxfId="10" headerRowCellStyle="Normal 2 4" dataCellStyle="Comma">
  <autoFilter ref="A128:D144"/>
  <tableColumns count="4">
    <tableColumn id="1" name="Column1" dataDxfId="9"/>
    <tableColumn id="2" name="Column2" dataDxfId="8" dataCellStyle="Comma"/>
    <tableColumn id="3" name="Column3" dataDxfId="7" dataCellStyle="Comma"/>
    <tableColumn id="4" name="Column4" dataDxfId="6" dataCellStyle="Comma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id="10" name="Table811" displayName="Table811" ref="A19:D24" totalsRowShown="0" headerRowDxfId="5" headerRowCellStyle="Normal 2 4">
  <autoFilter ref="A19:D24"/>
  <tableColumns count="4">
    <tableColumn id="1" name="Column1" dataDxfId="4"/>
    <tableColumn id="2" name="Column2" dataDxfId="3" dataCellStyle="Comma"/>
    <tableColumn id="3" name="Column3" dataDxfId="2" dataCellStyle="Comma"/>
    <tableColumn id="4" name="Column4"/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id="3" name="Table54" displayName="Table54" ref="A83:D88" totalsRowShown="0" headerRowDxfId="1" headerRowCellStyle="Normal 2 4">
  <autoFilter ref="A83:D88"/>
  <tableColumns count="4">
    <tableColumn id="1" name="Column1"/>
    <tableColumn id="2" name="Column2"/>
    <tableColumn id="3" name="Column3"/>
    <tableColumn id="4" name="Column4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id="9" name="Table110" displayName="Table110" ref="A109:D112" totalsRowShown="0" headerRowDxfId="0" headerRowCellStyle="Normal 2 4">
  <autoFilter ref="A109:D112"/>
  <tableColumns count="4">
    <tableColumn id="1" name="Column1"/>
    <tableColumn id="2" name="Column2"/>
    <tableColumn id="3" name="Column3"/>
    <tableColumn id="4" name="Column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15:D118" totalsRowShown="0" headerRowDxfId="37" headerRowCellStyle="Normal 2 4">
  <autoFilter ref="A115:D118"/>
  <tableColumns count="4">
    <tableColumn id="1" name="Column1"/>
    <tableColumn id="2" name="Column2"/>
    <tableColumn id="3" name="Column3"/>
    <tableColumn id="4" name="Column4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44:D49" totalsRowShown="0" headerRowDxfId="36" headerRowCellStyle="Normal 2 4">
  <autoFilter ref="A44:D49"/>
  <tableColumns count="4">
    <tableColumn id="1" name="Column1"/>
    <tableColumn id="2" name="Column2"/>
    <tableColumn id="3" name="Column3"/>
    <tableColumn id="4" name="Column4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91:D96" totalsRowShown="0" headerRowDxfId="35" headerRowCellStyle="Normal 2 4">
  <autoFilter ref="A91:D96"/>
  <tableColumns count="4">
    <tableColumn id="1" name="Column1"/>
    <tableColumn id="2" name="Column2"/>
    <tableColumn id="3" name="Column3"/>
    <tableColumn id="4" name="Column4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74:D80" totalsRowShown="0" headerRowDxfId="34" headerRowCellStyle="Normal 2 4">
  <autoFilter ref="A74:D80"/>
  <tableColumns count="4">
    <tableColumn id="1" name="Column1"/>
    <tableColumn id="2" name="Column2"/>
    <tableColumn id="3" name="Column3"/>
    <tableColumn id="4" name="Column4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7" name="Table7" displayName="Table7" ref="A2:D8" totalsRowShown="0" headerRowDxfId="33" headerRowCellStyle="Normal 2 4">
  <autoFilter ref="A2:D8"/>
  <tableColumns count="4">
    <tableColumn id="1" name="Column1" dataDxfId="32"/>
    <tableColumn id="2" name="Column2" dataDxfId="31" dataCellStyle="Comma"/>
    <tableColumn id="3" name="Column3" dataDxfId="30" dataCellStyle="Comma"/>
    <tableColumn id="4" name="Column4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A11:D16" totalsRowShown="0" headerRowDxfId="29" headerRowCellStyle="Normal 2 4">
  <autoFilter ref="A11:D16"/>
  <tableColumns count="4">
    <tableColumn id="1" name="Column1" dataDxfId="28"/>
    <tableColumn id="2" name="Column2" dataDxfId="27" dataCellStyle="Comma"/>
    <tableColumn id="3" name="Column3" dataDxfId="26" dataCellStyle="Comma"/>
    <tableColumn id="4" name="Column4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id="11" name="Table11" displayName="Table11" ref="A27:D33" totalsRowShown="0" headerRowDxfId="25" headerRowCellStyle="Normal 2 4">
  <autoFilter ref="A27:D33"/>
  <tableColumns count="4">
    <tableColumn id="1" name="Column1" dataDxfId="24"/>
    <tableColumn id="2" name="Column2" dataDxfId="23" dataCellStyle="Comma"/>
    <tableColumn id="3" name="Column3" dataDxfId="22" dataCellStyle="Comma"/>
    <tableColumn id="4" name="Column4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id="12" name="Table12" displayName="Table12" ref="A36:D41" totalsRowShown="0" headerRowDxfId="21" headerRowCellStyle="Normal 2 4">
  <autoFilter ref="A36:D41"/>
  <tableColumns count="4">
    <tableColumn id="1" name="Column1"/>
    <tableColumn id="2" name="Column2"/>
    <tableColumn id="3" name="Column3"/>
    <tableColumn id="4" name="Column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5"/>
  <sheetViews>
    <sheetView showGridLines="0" topLeftCell="A80" workbookViewId="0">
      <selection activeCell="H92" sqref="H92"/>
    </sheetView>
  </sheetViews>
  <sheetFormatPr defaultColWidth="9" defaultRowHeight="15"/>
  <cols>
    <col min="1" max="1" width="11.28515625" style="49" customWidth="1"/>
    <col min="2" max="2" width="54.140625" style="3" customWidth="1"/>
    <col min="3" max="3" width="7.85546875" style="76" bestFit="1" customWidth="1"/>
    <col min="4" max="4" width="11.85546875" style="2" hidden="1" customWidth="1"/>
    <col min="5" max="5" width="2.140625" style="2" hidden="1" customWidth="1"/>
    <col min="6" max="6" width="12.42578125" style="2" bestFit="1" customWidth="1"/>
    <col min="7" max="7" width="2.140625" style="2" customWidth="1"/>
    <col min="8" max="8" width="12.42578125" style="2" bestFit="1" customWidth="1"/>
    <col min="9" max="9" width="2.140625" style="2" customWidth="1"/>
    <col min="10" max="10" width="14.7109375" style="2" customWidth="1"/>
    <col min="11" max="11" width="2.28515625" style="2" customWidth="1"/>
    <col min="12" max="12" width="9.85546875" style="3" bestFit="1" customWidth="1"/>
    <col min="13" max="13" width="10.85546875" style="3" bestFit="1" customWidth="1"/>
    <col min="14" max="14" width="9" style="3"/>
    <col min="15" max="15" width="14.7109375" style="2" customWidth="1"/>
    <col min="16" max="16" width="2.140625" style="2" customWidth="1"/>
    <col min="17" max="17" width="14.7109375" style="2" customWidth="1"/>
    <col min="18" max="18" width="14.28515625" style="3" customWidth="1"/>
    <col min="19" max="16384" width="9" style="3"/>
  </cols>
  <sheetData>
    <row r="1" spans="1:18">
      <c r="B1" s="1" t="s">
        <v>0</v>
      </c>
      <c r="C1" s="75"/>
    </row>
    <row r="2" spans="1:18">
      <c r="B2" s="4"/>
      <c r="C2" s="75"/>
    </row>
    <row r="3" spans="1:18">
      <c r="B3" s="4"/>
      <c r="C3" s="75"/>
    </row>
    <row r="4" spans="1:18">
      <c r="B4" s="4" t="s">
        <v>1</v>
      </c>
      <c r="C4" s="75"/>
    </row>
    <row r="5" spans="1:18">
      <c r="B5" s="5" t="s">
        <v>2</v>
      </c>
    </row>
    <row r="6" spans="1:18">
      <c r="B6" s="6"/>
      <c r="C6" s="81"/>
      <c r="D6" s="7" t="s">
        <v>3</v>
      </c>
      <c r="E6" s="7"/>
      <c r="F6" s="7" t="s">
        <v>3</v>
      </c>
      <c r="G6" s="7"/>
      <c r="H6" s="7" t="s">
        <v>3</v>
      </c>
      <c r="I6" s="7"/>
      <c r="J6" s="7" t="s">
        <v>3</v>
      </c>
      <c r="O6" s="7" t="s">
        <v>3</v>
      </c>
      <c r="P6" s="7"/>
      <c r="Q6" s="7" t="s">
        <v>3</v>
      </c>
    </row>
    <row r="7" spans="1:18">
      <c r="B7" s="6"/>
      <c r="C7" s="81"/>
      <c r="D7" s="7" t="s">
        <v>4</v>
      </c>
      <c r="E7" s="7"/>
      <c r="F7" s="7" t="s">
        <v>4</v>
      </c>
      <c r="G7" s="7"/>
      <c r="H7" s="7" t="s">
        <v>4</v>
      </c>
      <c r="I7" s="7"/>
      <c r="J7" s="7" t="s">
        <v>5</v>
      </c>
      <c r="K7" s="3"/>
      <c r="O7" s="7" t="s">
        <v>4</v>
      </c>
      <c r="P7" s="7"/>
      <c r="Q7" s="7" t="s">
        <v>4</v>
      </c>
    </row>
    <row r="8" spans="1:18">
      <c r="B8" s="5" t="s">
        <v>6</v>
      </c>
      <c r="C8" s="72" t="s">
        <v>7</v>
      </c>
      <c r="D8" s="73">
        <v>2022</v>
      </c>
      <c r="E8" s="73"/>
      <c r="F8" s="73">
        <v>2022</v>
      </c>
      <c r="G8" s="73"/>
      <c r="H8" s="73">
        <v>2021</v>
      </c>
      <c r="I8" s="61"/>
      <c r="J8" s="61">
        <v>2020</v>
      </c>
      <c r="K8" s="3"/>
      <c r="O8" s="61">
        <v>2022</v>
      </c>
      <c r="P8" s="61"/>
      <c r="Q8" s="61">
        <v>2021</v>
      </c>
    </row>
    <row r="9" spans="1:18">
      <c r="B9" s="5"/>
      <c r="D9" s="74" t="s">
        <v>8</v>
      </c>
      <c r="E9" s="74"/>
      <c r="F9" s="74"/>
      <c r="G9" s="8"/>
      <c r="H9" s="8"/>
      <c r="I9" s="8"/>
      <c r="J9" s="8"/>
      <c r="K9" s="3"/>
      <c r="O9" s="8" t="s">
        <v>8</v>
      </c>
      <c r="P9" s="8"/>
      <c r="Q9" s="8"/>
    </row>
    <row r="10" spans="1:18">
      <c r="B10" s="9" t="s">
        <v>9</v>
      </c>
      <c r="C10" s="77"/>
      <c r="D10" s="10"/>
      <c r="E10" s="10"/>
      <c r="F10" s="10"/>
      <c r="G10" s="10"/>
      <c r="H10" s="10"/>
      <c r="I10" s="10"/>
      <c r="J10" s="10"/>
      <c r="K10" s="3"/>
      <c r="O10" s="10"/>
      <c r="P10" s="10"/>
      <c r="Q10" s="10"/>
    </row>
    <row r="11" spans="1:18">
      <c r="A11" s="49">
        <v>1001</v>
      </c>
      <c r="B11" s="11" t="s">
        <v>10</v>
      </c>
      <c r="C11" s="78">
        <v>3</v>
      </c>
      <c r="D11" s="51"/>
      <c r="E11" s="52"/>
      <c r="F11" s="51" t="e">
        <f>SUMIF(#REF!,'1-Pasqyra e Pozicioni Finan BS'!A11,#REF!)</f>
        <v>#REF!</v>
      </c>
      <c r="G11" s="52"/>
      <c r="H11" s="51">
        <f>1222954</f>
        <v>1222954</v>
      </c>
      <c r="I11" s="52"/>
      <c r="J11" s="51">
        <v>638671</v>
      </c>
      <c r="K11" s="3"/>
      <c r="O11" s="51" t="e">
        <f>SUMIF(#REF!,A:A,#REF!)</f>
        <v>#REF!</v>
      </c>
      <c r="P11" s="52"/>
      <c r="Q11" s="51" t="e">
        <f>SUMIF(#REF!,'1-Pasqyra e Pozicioni Finan BS'!A11,#REF!)</f>
        <v>#REF!</v>
      </c>
      <c r="R11" s="15" t="e">
        <f>Q11-H11</f>
        <v>#REF!</v>
      </c>
    </row>
    <row r="12" spans="1:18" hidden="1">
      <c r="B12" s="11" t="s">
        <v>11</v>
      </c>
      <c r="C12" s="78"/>
      <c r="D12" s="53"/>
      <c r="E12" s="53"/>
      <c r="F12" s="53"/>
      <c r="G12" s="53"/>
      <c r="H12" s="53"/>
      <c r="I12" s="53"/>
      <c r="J12" s="53"/>
      <c r="K12" s="3"/>
      <c r="O12" s="53"/>
      <c r="P12" s="53"/>
      <c r="Q12" s="53"/>
      <c r="R12" s="15">
        <f t="shared" ref="R12:R79" si="0">Q12-H12</f>
        <v>0</v>
      </c>
    </row>
    <row r="13" spans="1:18" ht="16.5" hidden="1" customHeight="1">
      <c r="B13" s="12" t="s">
        <v>12</v>
      </c>
      <c r="C13" s="78"/>
      <c r="D13" s="51"/>
      <c r="E13" s="54"/>
      <c r="F13" s="51" t="e">
        <f>SUMIF(#REF!,'1-Pasqyra e Pozicioni Finan BS'!A13,#REF!)</f>
        <v>#REF!</v>
      </c>
      <c r="G13" s="54"/>
      <c r="H13" s="55"/>
      <c r="I13" s="54"/>
      <c r="J13" s="55"/>
      <c r="K13" s="3"/>
      <c r="O13" s="51"/>
      <c r="P13" s="54"/>
      <c r="Q13" s="51" t="e">
        <f>SUMIF(#REF!,'1-Pasqyra e Pozicioni Finan BS'!A13,#REF!)</f>
        <v>#REF!</v>
      </c>
      <c r="R13" s="15" t="e">
        <f t="shared" si="0"/>
        <v>#REF!</v>
      </c>
    </row>
    <row r="14" spans="1:18" ht="16.5" hidden="1" customHeight="1">
      <c r="B14" s="12" t="s">
        <v>13</v>
      </c>
      <c r="C14" s="78"/>
      <c r="D14" s="51"/>
      <c r="E14" s="54"/>
      <c r="F14" s="51" t="e">
        <f>SUMIF(#REF!,'1-Pasqyra e Pozicioni Finan BS'!A14,#REF!)</f>
        <v>#REF!</v>
      </c>
      <c r="G14" s="54"/>
      <c r="H14" s="55"/>
      <c r="I14" s="54"/>
      <c r="J14" s="55"/>
      <c r="K14" s="3"/>
      <c r="O14" s="51"/>
      <c r="P14" s="54"/>
      <c r="Q14" s="51" t="e">
        <f>SUMIF(#REF!,'1-Pasqyra e Pozicioni Finan BS'!A14,#REF!)</f>
        <v>#REF!</v>
      </c>
      <c r="R14" s="15" t="e">
        <f t="shared" si="0"/>
        <v>#REF!</v>
      </c>
    </row>
    <row r="15" spans="1:18" hidden="1">
      <c r="B15" s="12" t="s">
        <v>14</v>
      </c>
      <c r="C15" s="78"/>
      <c r="D15" s="51"/>
      <c r="E15" s="54"/>
      <c r="F15" s="51" t="e">
        <f>SUMIF(#REF!,'1-Pasqyra e Pozicioni Finan BS'!A15,#REF!)</f>
        <v>#REF!</v>
      </c>
      <c r="G15" s="54"/>
      <c r="H15" s="55"/>
      <c r="I15" s="54"/>
      <c r="J15" s="55"/>
      <c r="K15" s="3"/>
      <c r="O15" s="51"/>
      <c r="P15" s="54"/>
      <c r="Q15" s="51" t="e">
        <f>SUMIF(#REF!,'1-Pasqyra e Pozicioni Finan BS'!A15,#REF!)</f>
        <v>#REF!</v>
      </c>
      <c r="R15" s="15" t="e">
        <f t="shared" si="0"/>
        <v>#REF!</v>
      </c>
    </row>
    <row r="16" spans="1:18" hidden="1">
      <c r="B16" s="12" t="s">
        <v>15</v>
      </c>
      <c r="C16" s="78"/>
      <c r="D16" s="51"/>
      <c r="E16" s="54"/>
      <c r="F16" s="51" t="e">
        <f>SUMIF(#REF!,'1-Pasqyra e Pozicioni Finan BS'!A16,#REF!)</f>
        <v>#REF!</v>
      </c>
      <c r="G16" s="54"/>
      <c r="H16" s="55"/>
      <c r="I16" s="54"/>
      <c r="J16" s="55"/>
      <c r="K16" s="3"/>
      <c r="O16" s="51"/>
      <c r="P16" s="54"/>
      <c r="Q16" s="51" t="e">
        <f>SUMIF(#REF!,'1-Pasqyra e Pozicioni Finan BS'!A16,#REF!)</f>
        <v>#REF!</v>
      </c>
      <c r="R16" s="15" t="e">
        <f t="shared" si="0"/>
        <v>#REF!</v>
      </c>
    </row>
    <row r="17" spans="1:18">
      <c r="B17" s="11" t="s">
        <v>16</v>
      </c>
      <c r="C17" s="78"/>
      <c r="D17" s="53"/>
      <c r="E17" s="53"/>
      <c r="F17" s="53"/>
      <c r="G17" s="53"/>
      <c r="H17" s="53"/>
      <c r="I17" s="53"/>
      <c r="J17" s="53"/>
      <c r="K17" s="3"/>
      <c r="O17" s="53"/>
      <c r="P17" s="53"/>
      <c r="Q17" s="53"/>
      <c r="R17" s="15"/>
    </row>
    <row r="18" spans="1:18">
      <c r="A18" s="49">
        <v>2001</v>
      </c>
      <c r="B18" s="12" t="s">
        <v>17</v>
      </c>
      <c r="C18" s="78">
        <v>4</v>
      </c>
      <c r="D18" s="51"/>
      <c r="E18" s="54"/>
      <c r="F18" s="51" t="e">
        <f>SUMIF(#REF!,'1-Pasqyra e Pozicioni Finan BS'!A18,#REF!)</f>
        <v>#REF!</v>
      </c>
      <c r="G18" s="54"/>
      <c r="H18" s="55">
        <v>104134667</v>
      </c>
      <c r="I18" s="54"/>
      <c r="J18" s="55">
        <v>104233963</v>
      </c>
      <c r="K18" s="3"/>
      <c r="L18" s="13"/>
      <c r="O18" s="51" t="e">
        <f>SUMIF(#REF!,A:A,#REF!)</f>
        <v>#REF!</v>
      </c>
      <c r="P18" s="54"/>
      <c r="Q18" s="51" t="e">
        <f>SUMIF(#REF!,'1-Pasqyra e Pozicioni Finan BS'!A18,#REF!)</f>
        <v>#REF!</v>
      </c>
      <c r="R18" s="15" t="e">
        <f t="shared" si="0"/>
        <v>#REF!</v>
      </c>
    </row>
    <row r="19" spans="1:18">
      <c r="A19" s="49">
        <v>2002</v>
      </c>
      <c r="B19" s="12" t="s">
        <v>18</v>
      </c>
      <c r="C19" s="78">
        <v>5</v>
      </c>
      <c r="D19" s="51">
        <v>6656462</v>
      </c>
      <c r="E19" s="54"/>
      <c r="F19" s="51">
        <v>277086276</v>
      </c>
      <c r="G19" s="54"/>
      <c r="H19" s="55">
        <v>0</v>
      </c>
      <c r="I19" s="54"/>
      <c r="J19" s="55"/>
      <c r="K19" s="3"/>
      <c r="O19" s="51" t="e">
        <f>SUMIF(#REF!,A:A,#REF!)</f>
        <v>#REF!</v>
      </c>
      <c r="P19" s="54"/>
      <c r="Q19" s="51" t="e">
        <f>SUMIF(#REF!,'1-Pasqyra e Pozicioni Finan BS'!A19,#REF!)</f>
        <v>#REF!</v>
      </c>
      <c r="R19" s="15" t="e">
        <f t="shared" si="0"/>
        <v>#REF!</v>
      </c>
    </row>
    <row r="20" spans="1:18" ht="15" customHeight="1">
      <c r="A20" s="49">
        <v>2005</v>
      </c>
      <c r="B20" s="12" t="s">
        <v>19</v>
      </c>
      <c r="C20" s="78"/>
      <c r="D20" s="51"/>
      <c r="E20" s="54"/>
      <c r="F20" s="51" t="e">
        <f>SUMIF(#REF!,'1-Pasqyra e Pozicioni Finan BS'!A20,#REF!)</f>
        <v>#REF!</v>
      </c>
      <c r="G20" s="54"/>
      <c r="H20" s="55">
        <v>0</v>
      </c>
      <c r="I20" s="54"/>
      <c r="J20" s="55"/>
      <c r="K20" s="3"/>
      <c r="O20" s="51" t="e">
        <f>SUMIF(#REF!,A:A,#REF!)</f>
        <v>#REF!</v>
      </c>
      <c r="P20" s="54"/>
      <c r="Q20" s="51" t="e">
        <f>SUMIF(#REF!,'1-Pasqyra e Pozicioni Finan BS'!A20,#REF!)</f>
        <v>#REF!</v>
      </c>
      <c r="R20" s="15" t="e">
        <f t="shared" si="0"/>
        <v>#REF!</v>
      </c>
    </row>
    <row r="21" spans="1:18">
      <c r="A21" s="49">
        <v>2004</v>
      </c>
      <c r="B21" s="12" t="s">
        <v>20</v>
      </c>
      <c r="C21" s="78">
        <v>6</v>
      </c>
      <c r="D21" s="51"/>
      <c r="E21" s="54"/>
      <c r="F21" s="51" t="e">
        <f>SUMIF(#REF!,'1-Pasqyra e Pozicioni Finan BS'!A21,#REF!)</f>
        <v>#REF!</v>
      </c>
      <c r="G21" s="54"/>
      <c r="H21" s="55">
        <v>9885038</v>
      </c>
      <c r="I21" s="54"/>
      <c r="J21" s="55">
        <v>9792098</v>
      </c>
      <c r="K21" s="3"/>
      <c r="O21" s="51" t="e">
        <f>SUMIF(#REF!,A:A,#REF!)</f>
        <v>#REF!</v>
      </c>
      <c r="P21" s="54"/>
      <c r="Q21" s="51" t="e">
        <f>SUMIF(#REF!,'1-Pasqyra e Pozicioni Finan BS'!A21,#REF!)</f>
        <v>#REF!</v>
      </c>
      <c r="R21" s="15" t="e">
        <f t="shared" si="0"/>
        <v>#REF!</v>
      </c>
    </row>
    <row r="22" spans="1:18" hidden="1">
      <c r="B22" s="12" t="s">
        <v>21</v>
      </c>
      <c r="C22" s="78"/>
      <c r="D22" s="51"/>
      <c r="E22" s="54"/>
      <c r="F22" s="51" t="e">
        <f>SUMIF(#REF!,'1-Pasqyra e Pozicioni Finan BS'!A22,#REF!)</f>
        <v>#REF!</v>
      </c>
      <c r="G22" s="54"/>
      <c r="H22" s="55"/>
      <c r="I22" s="54"/>
      <c r="J22" s="55"/>
      <c r="K22" s="3"/>
      <c r="O22" s="51" t="e">
        <f>SUMIF(#REF!,A:A,#REF!)</f>
        <v>#REF!</v>
      </c>
      <c r="P22" s="54"/>
      <c r="Q22" s="51" t="e">
        <f>SUMIF(#REF!,'1-Pasqyra e Pozicioni Finan BS'!A22,#REF!)</f>
        <v>#REF!</v>
      </c>
      <c r="R22" s="15" t="e">
        <f t="shared" si="0"/>
        <v>#REF!</v>
      </c>
    </row>
    <row r="23" spans="1:18">
      <c r="B23" s="11" t="s">
        <v>22</v>
      </c>
      <c r="C23" s="78">
        <v>7</v>
      </c>
      <c r="D23" s="54"/>
      <c r="E23" s="54"/>
      <c r="F23" s="54"/>
      <c r="G23" s="54"/>
      <c r="H23" s="54"/>
      <c r="I23" s="54"/>
      <c r="J23" s="54"/>
      <c r="K23" s="3"/>
      <c r="O23" s="54"/>
      <c r="P23" s="54"/>
      <c r="Q23" s="54"/>
      <c r="R23" s="15"/>
    </row>
    <row r="24" spans="1:18">
      <c r="A24" s="49">
        <v>0</v>
      </c>
      <c r="B24" s="12" t="s">
        <v>23</v>
      </c>
      <c r="C24" s="78"/>
      <c r="D24" s="51"/>
      <c r="E24" s="54"/>
      <c r="F24" s="51" t="e">
        <f>SUMIF(#REF!,'1-Pasqyra e Pozicioni Finan BS'!A24,#REF!)</f>
        <v>#REF!</v>
      </c>
      <c r="G24" s="54"/>
      <c r="H24" s="55">
        <f>986511-168306</f>
        <v>818205</v>
      </c>
      <c r="I24" s="54"/>
      <c r="J24" s="55">
        <v>810903</v>
      </c>
      <c r="K24" s="3"/>
      <c r="L24" s="13"/>
      <c r="O24" s="51" t="e">
        <f>SUMIF(#REF!,A:A,#REF!)</f>
        <v>#REF!</v>
      </c>
      <c r="P24" s="54"/>
      <c r="Q24" s="55" t="e">
        <f>SUMIF(#REF!,'1-Pasqyra e Pozicioni Finan BS'!A24,#REF!)</f>
        <v>#REF!</v>
      </c>
      <c r="R24" s="15" t="e">
        <f t="shared" si="0"/>
        <v>#REF!</v>
      </c>
    </row>
    <row r="25" spans="1:18" hidden="1">
      <c r="B25" s="12" t="s">
        <v>24</v>
      </c>
      <c r="C25" s="78"/>
      <c r="D25" s="51"/>
      <c r="E25" s="54"/>
      <c r="F25" s="51" t="e">
        <f>SUMIF(#REF!,'1-Pasqyra e Pozicioni Finan BS'!A25,#REF!)</f>
        <v>#REF!</v>
      </c>
      <c r="G25" s="54"/>
      <c r="H25" s="55"/>
      <c r="I25" s="54"/>
      <c r="J25" s="55"/>
      <c r="K25" s="3"/>
      <c r="O25" s="51" t="e">
        <f>SUMIF(#REF!,A:A,#REF!)</f>
        <v>#REF!</v>
      </c>
      <c r="P25" s="54"/>
      <c r="Q25" s="55" t="e">
        <f>SUMIF(#REF!,'1-Pasqyra e Pozicioni Finan BS'!A25,#REF!)</f>
        <v>#REF!</v>
      </c>
      <c r="R25" s="15" t="e">
        <f t="shared" si="0"/>
        <v>#REF!</v>
      </c>
    </row>
    <row r="26" spans="1:18">
      <c r="A26" s="49">
        <v>0</v>
      </c>
      <c r="B26" s="12" t="s">
        <v>25</v>
      </c>
      <c r="C26" s="78"/>
      <c r="D26" s="51"/>
      <c r="E26" s="54"/>
      <c r="F26" s="51" t="e">
        <f>SUMIF(#REF!,'1-Pasqyra e Pozicioni Finan BS'!A26,#REF!)</f>
        <v>#REF!</v>
      </c>
      <c r="G26" s="54"/>
      <c r="H26" s="55">
        <v>168306</v>
      </c>
      <c r="I26" s="54"/>
      <c r="J26" s="55">
        <v>0</v>
      </c>
      <c r="K26" s="3"/>
      <c r="O26" s="51" t="e">
        <f>SUMIF(#REF!,A:A,#REF!)</f>
        <v>#REF!</v>
      </c>
      <c r="P26" s="54"/>
      <c r="Q26" s="55" t="e">
        <f>SUMIF(#REF!,'1-Pasqyra e Pozicioni Finan BS'!A26,#REF!)</f>
        <v>#REF!</v>
      </c>
      <c r="R26" s="15" t="e">
        <f t="shared" si="0"/>
        <v>#REF!</v>
      </c>
    </row>
    <row r="27" spans="1:18" hidden="1">
      <c r="B27" s="12" t="s">
        <v>26</v>
      </c>
      <c r="C27" s="78"/>
      <c r="D27" s="51" t="e">
        <f>SUMIF(#REF!,'1-Pasqyra e Pozicioni Finan BS'!A27,#REF!)</f>
        <v>#REF!</v>
      </c>
      <c r="E27" s="54"/>
      <c r="F27" s="51" t="e">
        <f>SUMIF(#REF!,'1-Pasqyra e Pozicioni Finan BS'!A27,#REF!)</f>
        <v>#REF!</v>
      </c>
      <c r="G27" s="54"/>
      <c r="H27" s="55"/>
      <c r="I27" s="54"/>
      <c r="J27" s="55"/>
      <c r="K27" s="3"/>
      <c r="O27" s="51" t="e">
        <f>SUMIF(#REF!,'1-Pasqyra e Pozicioni Finan BS'!M27,#REF!)</f>
        <v>#REF!</v>
      </c>
      <c r="P27" s="54"/>
      <c r="Q27" s="55" t="e">
        <f>SUMIF(#REF!,'1-Pasqyra e Pozicioni Finan BS'!A27,#REF!)</f>
        <v>#REF!</v>
      </c>
      <c r="R27" s="15" t="e">
        <f t="shared" si="0"/>
        <v>#REF!</v>
      </c>
    </row>
    <row r="28" spans="1:18" hidden="1">
      <c r="B28" s="12" t="s">
        <v>27</v>
      </c>
      <c r="C28" s="78"/>
      <c r="D28" s="51" t="e">
        <f>SUMIF(#REF!,'1-Pasqyra e Pozicioni Finan BS'!A28,#REF!)</f>
        <v>#REF!</v>
      </c>
      <c r="E28" s="54"/>
      <c r="F28" s="51" t="e">
        <f>SUMIF(#REF!,'1-Pasqyra e Pozicioni Finan BS'!A28,#REF!)</f>
        <v>#REF!</v>
      </c>
      <c r="G28" s="54"/>
      <c r="H28" s="55"/>
      <c r="I28" s="54"/>
      <c r="J28" s="55"/>
      <c r="K28" s="3"/>
      <c r="O28" s="51" t="e">
        <f>SUMIF(#REF!,'1-Pasqyra e Pozicioni Finan BS'!M28,#REF!)</f>
        <v>#REF!</v>
      </c>
      <c r="P28" s="54"/>
      <c r="Q28" s="55" t="e">
        <f>SUMIF(#REF!,'1-Pasqyra e Pozicioni Finan BS'!A28,#REF!)</f>
        <v>#REF!</v>
      </c>
      <c r="R28" s="15" t="e">
        <f t="shared" si="0"/>
        <v>#REF!</v>
      </c>
    </row>
    <row r="29" spans="1:18" hidden="1">
      <c r="B29" s="12" t="s">
        <v>28</v>
      </c>
      <c r="C29" s="78"/>
      <c r="D29" s="51" t="e">
        <f>SUMIF(#REF!,'1-Pasqyra e Pozicioni Finan BS'!A29,#REF!)</f>
        <v>#REF!</v>
      </c>
      <c r="E29" s="54"/>
      <c r="F29" s="51" t="e">
        <f>SUMIF(#REF!,'1-Pasqyra e Pozicioni Finan BS'!A29,#REF!)</f>
        <v>#REF!</v>
      </c>
      <c r="G29" s="54"/>
      <c r="H29" s="55"/>
      <c r="I29" s="54"/>
      <c r="J29" s="55"/>
      <c r="K29" s="3"/>
      <c r="O29" s="51" t="e">
        <f>SUMIF(#REF!,'1-Pasqyra e Pozicioni Finan BS'!M29,#REF!)</f>
        <v>#REF!</v>
      </c>
      <c r="P29" s="54"/>
      <c r="Q29" s="55" t="e">
        <f>SUMIF(#REF!,'1-Pasqyra e Pozicioni Finan BS'!A29,#REF!)</f>
        <v>#REF!</v>
      </c>
      <c r="R29" s="15" t="e">
        <f t="shared" si="0"/>
        <v>#REF!</v>
      </c>
    </row>
    <row r="30" spans="1:18" hidden="1">
      <c r="B30" s="12" t="s">
        <v>29</v>
      </c>
      <c r="C30" s="78"/>
      <c r="D30" s="51" t="e">
        <f>SUMIF(#REF!,'1-Pasqyra e Pozicioni Finan BS'!A30,#REF!)</f>
        <v>#REF!</v>
      </c>
      <c r="E30" s="54"/>
      <c r="F30" s="51" t="e">
        <f>SUMIF(#REF!,'1-Pasqyra e Pozicioni Finan BS'!A30,#REF!)</f>
        <v>#REF!</v>
      </c>
      <c r="G30" s="54"/>
      <c r="H30" s="55"/>
      <c r="I30" s="54"/>
      <c r="J30" s="55"/>
      <c r="K30" s="3"/>
      <c r="O30" s="51" t="e">
        <f>SUMIF(#REF!,'1-Pasqyra e Pozicioni Finan BS'!M30,#REF!)</f>
        <v>#REF!</v>
      </c>
      <c r="P30" s="54"/>
      <c r="Q30" s="55" t="e">
        <f>SUMIF(#REF!,'1-Pasqyra e Pozicioni Finan BS'!A30,#REF!)</f>
        <v>#REF!</v>
      </c>
      <c r="R30" s="15" t="e">
        <f t="shared" si="0"/>
        <v>#REF!</v>
      </c>
    </row>
    <row r="31" spans="1:18" hidden="1">
      <c r="B31" s="11" t="s">
        <v>30</v>
      </c>
      <c r="C31" s="78"/>
      <c r="D31" s="51" t="e">
        <f>SUMIF(#REF!,'1-Pasqyra e Pozicioni Finan BS'!A31,#REF!)</f>
        <v>#REF!</v>
      </c>
      <c r="E31" s="54"/>
      <c r="F31" s="51" t="e">
        <f>SUMIF(#REF!,'1-Pasqyra e Pozicioni Finan BS'!A31,#REF!)</f>
        <v>#REF!</v>
      </c>
      <c r="G31" s="54"/>
      <c r="H31" s="55"/>
      <c r="I31" s="54"/>
      <c r="J31" s="55"/>
      <c r="K31" s="3"/>
      <c r="O31" s="51" t="e">
        <f>SUMIF(#REF!,'1-Pasqyra e Pozicioni Finan BS'!M31,#REF!)</f>
        <v>#REF!</v>
      </c>
      <c r="P31" s="54"/>
      <c r="Q31" s="55" t="e">
        <f>SUMIF(#REF!,'1-Pasqyra e Pozicioni Finan BS'!A31,#REF!)</f>
        <v>#REF!</v>
      </c>
      <c r="R31" s="15" t="e">
        <f t="shared" si="0"/>
        <v>#REF!</v>
      </c>
    </row>
    <row r="32" spans="1:18" hidden="1">
      <c r="B32" s="11" t="s">
        <v>31</v>
      </c>
      <c r="C32" s="78"/>
      <c r="D32" s="51" t="e">
        <f>SUMIF(#REF!,'1-Pasqyra e Pozicioni Finan BS'!A32,#REF!)</f>
        <v>#REF!</v>
      </c>
      <c r="E32" s="54"/>
      <c r="F32" s="51" t="e">
        <f>SUMIF(#REF!,'1-Pasqyra e Pozicioni Finan BS'!A32,#REF!)</f>
        <v>#REF!</v>
      </c>
      <c r="G32" s="54"/>
      <c r="H32" s="55"/>
      <c r="I32" s="54"/>
      <c r="J32" s="55"/>
      <c r="K32" s="3"/>
      <c r="O32" s="51" t="e">
        <f>SUMIF(#REF!,'1-Pasqyra e Pozicioni Finan BS'!M32,#REF!)</f>
        <v>#REF!</v>
      </c>
      <c r="P32" s="54"/>
      <c r="Q32" s="55" t="e">
        <f>SUMIF(#REF!,'1-Pasqyra e Pozicioni Finan BS'!A32,#REF!)</f>
        <v>#REF!</v>
      </c>
      <c r="R32" s="15" t="e">
        <f t="shared" si="0"/>
        <v>#REF!</v>
      </c>
    </row>
    <row r="33" spans="1:18">
      <c r="B33" s="11" t="s">
        <v>32</v>
      </c>
      <c r="C33" s="78"/>
      <c r="D33" s="56">
        <f>D19</f>
        <v>6656462</v>
      </c>
      <c r="E33" s="57"/>
      <c r="F33" s="56" t="e">
        <f>SUM(F11:F32)</f>
        <v>#REF!</v>
      </c>
      <c r="G33" s="57"/>
      <c r="H33" s="56">
        <f>SUM(H11:H32)</f>
        <v>116229170</v>
      </c>
      <c r="I33" s="57"/>
      <c r="J33" s="56">
        <f>SUM(J11:J32)</f>
        <v>115475635</v>
      </c>
      <c r="K33" s="3"/>
      <c r="L33" s="15"/>
      <c r="O33" s="56" t="e">
        <f>SUM(O11:O32)</f>
        <v>#REF!</v>
      </c>
      <c r="P33" s="57"/>
      <c r="Q33" s="56" t="e">
        <f>SUM(Q11:Q32)</f>
        <v>#REF!</v>
      </c>
      <c r="R33" s="15" t="e">
        <f t="shared" si="0"/>
        <v>#REF!</v>
      </c>
    </row>
    <row r="34" spans="1:18">
      <c r="B34" s="11"/>
      <c r="C34" s="78"/>
      <c r="D34" s="54"/>
      <c r="E34" s="54"/>
      <c r="F34" s="54"/>
      <c r="G34" s="54"/>
      <c r="H34" s="54"/>
      <c r="I34" s="54"/>
      <c r="J34" s="54"/>
      <c r="K34" s="3"/>
      <c r="O34" s="54"/>
      <c r="P34" s="54"/>
      <c r="Q34" s="54"/>
      <c r="R34" s="15"/>
    </row>
    <row r="35" spans="1:18">
      <c r="B35" s="11" t="s">
        <v>33</v>
      </c>
      <c r="C35" s="78"/>
      <c r="D35" s="54"/>
      <c r="E35" s="54"/>
      <c r="F35" s="54"/>
      <c r="G35" s="54"/>
      <c r="H35" s="54"/>
      <c r="I35" s="54"/>
      <c r="J35" s="54"/>
      <c r="K35" s="3"/>
      <c r="O35" s="54"/>
      <c r="P35" s="54"/>
      <c r="Q35" s="54"/>
      <c r="R35" s="15"/>
    </row>
    <row r="36" spans="1:18" hidden="1">
      <c r="B36" s="11" t="s">
        <v>34</v>
      </c>
      <c r="C36" s="78"/>
      <c r="D36" s="54"/>
      <c r="E36" s="54"/>
      <c r="F36" s="54"/>
      <c r="G36" s="54"/>
      <c r="H36" s="54"/>
      <c r="I36" s="54"/>
      <c r="J36" s="54"/>
      <c r="K36" s="3"/>
      <c r="O36" s="54"/>
      <c r="P36" s="54"/>
      <c r="Q36" s="54"/>
      <c r="R36" s="15"/>
    </row>
    <row r="37" spans="1:18" hidden="1">
      <c r="B37" s="12" t="s">
        <v>35</v>
      </c>
      <c r="C37" s="78"/>
      <c r="D37" s="55"/>
      <c r="E37" s="54"/>
      <c r="F37" s="55"/>
      <c r="G37" s="54"/>
      <c r="H37" s="55"/>
      <c r="I37" s="54"/>
      <c r="J37" s="55"/>
      <c r="K37" s="3"/>
      <c r="O37" s="55"/>
      <c r="P37" s="54"/>
      <c r="Q37" s="55" t="e">
        <f>SUMIF(#REF!,'1-Pasqyra e Pozicioni Finan BS'!A37,#REF!)</f>
        <v>#REF!</v>
      </c>
      <c r="R37" s="15" t="e">
        <f t="shared" si="0"/>
        <v>#REF!</v>
      </c>
    </row>
    <row r="38" spans="1:18" ht="30" hidden="1">
      <c r="B38" s="12" t="s">
        <v>36</v>
      </c>
      <c r="C38" s="78"/>
      <c r="D38" s="55"/>
      <c r="E38" s="54"/>
      <c r="F38" s="55"/>
      <c r="G38" s="54"/>
      <c r="H38" s="55"/>
      <c r="I38" s="54"/>
      <c r="J38" s="55"/>
      <c r="K38" s="3"/>
      <c r="O38" s="55"/>
      <c r="P38" s="54"/>
      <c r="Q38" s="55" t="e">
        <f>SUMIF(#REF!,'1-Pasqyra e Pozicioni Finan BS'!A38,#REF!)</f>
        <v>#REF!</v>
      </c>
      <c r="R38" s="15" t="e">
        <f t="shared" si="0"/>
        <v>#REF!</v>
      </c>
    </row>
    <row r="39" spans="1:18" ht="30" hidden="1">
      <c r="B39" s="12" t="s">
        <v>37</v>
      </c>
      <c r="C39" s="78"/>
      <c r="D39" s="55"/>
      <c r="E39" s="54"/>
      <c r="F39" s="55"/>
      <c r="G39" s="54"/>
      <c r="H39" s="55"/>
      <c r="I39" s="54"/>
      <c r="J39" s="55"/>
      <c r="K39" s="3"/>
      <c r="O39" s="55"/>
      <c r="P39" s="54"/>
      <c r="Q39" s="55" t="e">
        <f>SUMIF(#REF!,'1-Pasqyra e Pozicioni Finan BS'!A39,#REF!)</f>
        <v>#REF!</v>
      </c>
      <c r="R39" s="15" t="e">
        <f t="shared" si="0"/>
        <v>#REF!</v>
      </c>
    </row>
    <row r="40" spans="1:18" ht="30" hidden="1">
      <c r="B40" s="12" t="s">
        <v>38</v>
      </c>
      <c r="C40" s="78"/>
      <c r="D40" s="55"/>
      <c r="E40" s="54"/>
      <c r="F40" s="55"/>
      <c r="G40" s="54"/>
      <c r="H40" s="55"/>
      <c r="I40" s="54"/>
      <c r="J40" s="55"/>
      <c r="K40" s="3"/>
      <c r="O40" s="55"/>
      <c r="P40" s="54"/>
      <c r="Q40" s="55" t="e">
        <f>SUMIF(#REF!,'1-Pasqyra e Pozicioni Finan BS'!A40,#REF!)</f>
        <v>#REF!</v>
      </c>
      <c r="R40" s="15" t="e">
        <f t="shared" si="0"/>
        <v>#REF!</v>
      </c>
    </row>
    <row r="41" spans="1:18" hidden="1">
      <c r="B41" s="12" t="s">
        <v>39</v>
      </c>
      <c r="C41" s="78"/>
      <c r="D41" s="55"/>
      <c r="E41" s="54"/>
      <c r="F41" s="55"/>
      <c r="G41" s="54"/>
      <c r="H41" s="55"/>
      <c r="I41" s="54"/>
      <c r="J41" s="55"/>
      <c r="K41" s="3"/>
      <c r="O41" s="55"/>
      <c r="P41" s="54"/>
      <c r="Q41" s="55" t="e">
        <f>SUMIF(#REF!,'1-Pasqyra e Pozicioni Finan BS'!A41,#REF!)</f>
        <v>#REF!</v>
      </c>
      <c r="R41" s="15" t="e">
        <f t="shared" si="0"/>
        <v>#REF!</v>
      </c>
    </row>
    <row r="42" spans="1:18" hidden="1">
      <c r="B42" s="12" t="s">
        <v>40</v>
      </c>
      <c r="C42" s="78"/>
      <c r="D42" s="55"/>
      <c r="E42" s="54"/>
      <c r="F42" s="55"/>
      <c r="G42" s="54"/>
      <c r="H42" s="55"/>
      <c r="I42" s="54"/>
      <c r="J42" s="55"/>
      <c r="K42" s="3"/>
      <c r="O42" s="55"/>
      <c r="P42" s="54"/>
      <c r="Q42" s="55" t="e">
        <f>SUMIF(#REF!,'1-Pasqyra e Pozicioni Finan BS'!A42,#REF!)</f>
        <v>#REF!</v>
      </c>
      <c r="R42" s="15" t="e">
        <f t="shared" si="0"/>
        <v>#REF!</v>
      </c>
    </row>
    <row r="43" spans="1:18">
      <c r="B43" s="11" t="s">
        <v>41</v>
      </c>
      <c r="C43" s="78"/>
      <c r="D43" s="54"/>
      <c r="E43" s="54"/>
      <c r="F43" s="54"/>
      <c r="G43" s="54"/>
      <c r="H43" s="54"/>
      <c r="I43" s="54"/>
      <c r="J43" s="54"/>
      <c r="K43" s="3"/>
      <c r="O43" s="54"/>
      <c r="P43" s="54"/>
      <c r="Q43" s="54"/>
      <c r="R43" s="15">
        <f t="shared" si="0"/>
        <v>0</v>
      </c>
    </row>
    <row r="44" spans="1:18">
      <c r="A44" s="49">
        <v>0</v>
      </c>
      <c r="B44" s="12" t="s">
        <v>42</v>
      </c>
      <c r="C44" s="78"/>
      <c r="D44" s="51"/>
      <c r="E44" s="54"/>
      <c r="F44" s="51" t="e">
        <f>SUMIF(#REF!,'1-Pasqyra e Pozicioni Finan BS'!A44,#REF!)</f>
        <v>#REF!</v>
      </c>
      <c r="G44" s="54"/>
      <c r="H44" s="55">
        <v>9129697</v>
      </c>
      <c r="I44" s="54"/>
      <c r="J44" s="55">
        <v>13565125</v>
      </c>
      <c r="K44" s="3"/>
      <c r="O44" s="51" t="e">
        <f>SUMIF(#REF!,A:A,#REF!)</f>
        <v>#REF!</v>
      </c>
      <c r="P44" s="54"/>
      <c r="Q44" s="55" t="e">
        <f>SUMIF(#REF!,'1-Pasqyra e Pozicioni Finan BS'!A44,#REF!)</f>
        <v>#REF!</v>
      </c>
      <c r="R44" s="15" t="e">
        <f t="shared" si="0"/>
        <v>#REF!</v>
      </c>
    </row>
    <row r="45" spans="1:18">
      <c r="A45" s="49">
        <v>0</v>
      </c>
      <c r="B45" s="12" t="s">
        <v>43</v>
      </c>
      <c r="C45" s="78"/>
      <c r="D45" s="51"/>
      <c r="E45" s="54"/>
      <c r="F45" s="51" t="e">
        <f>SUMIF(#REF!,'1-Pasqyra e Pozicioni Finan BS'!A45,#REF!)</f>
        <v>#REF!</v>
      </c>
      <c r="G45" s="54"/>
      <c r="H45" s="55">
        <f>281227966-73171</f>
        <v>281154795</v>
      </c>
      <c r="I45" s="54"/>
      <c r="J45" s="55">
        <v>4963655</v>
      </c>
      <c r="K45" s="3"/>
      <c r="O45" s="51" t="e">
        <f>SUMIF(#REF!,A:A,#REF!)</f>
        <v>#REF!</v>
      </c>
      <c r="P45" s="54"/>
      <c r="Q45" s="55" t="e">
        <f>SUMIF(#REF!,'1-Pasqyra e Pozicioni Finan BS'!A45,#REF!)</f>
        <v>#REF!</v>
      </c>
      <c r="R45" s="15" t="e">
        <f t="shared" si="0"/>
        <v>#REF!</v>
      </c>
    </row>
    <row r="46" spans="1:18">
      <c r="A46" s="49">
        <v>0</v>
      </c>
      <c r="B46" s="12" t="s">
        <v>44</v>
      </c>
      <c r="C46" s="78"/>
      <c r="D46" s="51"/>
      <c r="E46" s="54"/>
      <c r="F46" s="51" t="e">
        <f>SUMIF(#REF!,'1-Pasqyra e Pozicioni Finan BS'!A46,#REF!)</f>
        <v>#REF!</v>
      </c>
      <c r="G46" s="54"/>
      <c r="H46" s="55">
        <v>73171</v>
      </c>
      <c r="I46" s="54"/>
      <c r="J46" s="55">
        <v>286550962</v>
      </c>
      <c r="K46" s="3"/>
      <c r="O46" s="51" t="e">
        <f>SUMIF(#REF!,A:A,#REF!)</f>
        <v>#REF!</v>
      </c>
      <c r="P46" s="54"/>
      <c r="Q46" s="55" t="e">
        <f>SUMIF(#REF!,'1-Pasqyra e Pozicioni Finan BS'!A46,#REF!)</f>
        <v>#REF!</v>
      </c>
      <c r="R46" s="15" t="e">
        <f t="shared" si="0"/>
        <v>#REF!</v>
      </c>
    </row>
    <row r="47" spans="1:18" hidden="1">
      <c r="A47" s="49">
        <v>4004</v>
      </c>
      <c r="B47" s="12" t="s">
        <v>45</v>
      </c>
      <c r="C47" s="78"/>
      <c r="D47" s="51"/>
      <c r="E47" s="54"/>
      <c r="F47" s="51" t="e">
        <f>SUMIF(#REF!,'1-Pasqyra e Pozicioni Finan BS'!A47,#REF!)</f>
        <v>#REF!</v>
      </c>
      <c r="G47" s="54"/>
      <c r="H47" s="55">
        <v>0</v>
      </c>
      <c r="I47" s="54"/>
      <c r="J47" s="55">
        <v>0</v>
      </c>
      <c r="K47" s="3"/>
      <c r="O47" s="51"/>
      <c r="P47" s="54"/>
      <c r="Q47" s="55" t="e">
        <f>SUMIF(#REF!,'1-Pasqyra e Pozicioni Finan BS'!A47,#REF!)</f>
        <v>#REF!</v>
      </c>
      <c r="R47" s="15" t="e">
        <f t="shared" si="0"/>
        <v>#REF!</v>
      </c>
    </row>
    <row r="48" spans="1:18" hidden="1">
      <c r="B48" s="11" t="s">
        <v>46</v>
      </c>
      <c r="C48" s="78"/>
      <c r="D48" s="51"/>
      <c r="E48" s="54"/>
      <c r="F48" s="51" t="e">
        <f>SUMIF(#REF!,'1-Pasqyra e Pozicioni Finan BS'!A48,#REF!)</f>
        <v>#REF!</v>
      </c>
      <c r="G48" s="54"/>
      <c r="H48" s="55"/>
      <c r="I48" s="54"/>
      <c r="J48" s="55"/>
      <c r="K48" s="3"/>
      <c r="O48" s="51"/>
      <c r="P48" s="54"/>
      <c r="Q48" s="55" t="e">
        <f>SUMIF(#REF!,'1-Pasqyra e Pozicioni Finan BS'!A48,#REF!)</f>
        <v>#REF!</v>
      </c>
      <c r="R48" s="15" t="e">
        <f t="shared" si="0"/>
        <v>#REF!</v>
      </c>
    </row>
    <row r="49" spans="2:18" hidden="1">
      <c r="B49" s="11" t="s">
        <v>47</v>
      </c>
      <c r="C49" s="78"/>
      <c r="D49" s="54"/>
      <c r="E49" s="54"/>
      <c r="F49" s="54"/>
      <c r="G49" s="54"/>
      <c r="H49" s="54"/>
      <c r="I49" s="54"/>
      <c r="J49" s="54"/>
      <c r="K49" s="3"/>
      <c r="O49" s="54"/>
      <c r="P49" s="54"/>
      <c r="Q49" s="54"/>
      <c r="R49" s="15">
        <f t="shared" si="0"/>
        <v>0</v>
      </c>
    </row>
    <row r="50" spans="2:18" ht="30" hidden="1">
      <c r="B50" s="12" t="s">
        <v>48</v>
      </c>
      <c r="C50" s="78"/>
      <c r="D50" s="55"/>
      <c r="E50" s="54"/>
      <c r="F50" s="55"/>
      <c r="G50" s="54"/>
      <c r="H50" s="55"/>
      <c r="I50" s="54"/>
      <c r="J50" s="55"/>
      <c r="K50" s="3"/>
      <c r="O50" s="55"/>
      <c r="P50" s="54"/>
      <c r="Q50" s="55"/>
      <c r="R50" s="15">
        <f t="shared" si="0"/>
        <v>0</v>
      </c>
    </row>
    <row r="51" spans="2:18" hidden="1">
      <c r="B51" s="12" t="s">
        <v>49</v>
      </c>
      <c r="C51" s="78"/>
      <c r="D51" s="55"/>
      <c r="E51" s="54"/>
      <c r="F51" s="55"/>
      <c r="G51" s="54"/>
      <c r="H51" s="55"/>
      <c r="I51" s="54"/>
      <c r="J51" s="55"/>
      <c r="K51" s="3"/>
      <c r="O51" s="55"/>
      <c r="P51" s="54"/>
      <c r="Q51" s="55"/>
      <c r="R51" s="15">
        <f t="shared" si="0"/>
        <v>0</v>
      </c>
    </row>
    <row r="52" spans="2:18" hidden="1">
      <c r="B52" s="12" t="s">
        <v>50</v>
      </c>
      <c r="C52" s="78"/>
      <c r="D52" s="55"/>
      <c r="E52" s="54"/>
      <c r="F52" s="55"/>
      <c r="G52" s="54"/>
      <c r="H52" s="55"/>
      <c r="I52" s="54"/>
      <c r="J52" s="55"/>
      <c r="K52" s="3"/>
      <c r="O52" s="55"/>
      <c r="P52" s="54"/>
      <c r="Q52" s="55"/>
      <c r="R52" s="15">
        <f t="shared" si="0"/>
        <v>0</v>
      </c>
    </row>
    <row r="53" spans="2:18" hidden="1">
      <c r="B53" s="11" t="s">
        <v>51</v>
      </c>
      <c r="C53" s="78"/>
      <c r="D53" s="55"/>
      <c r="E53" s="54"/>
      <c r="F53" s="55"/>
      <c r="G53" s="54"/>
      <c r="H53" s="55"/>
      <c r="I53" s="54"/>
      <c r="J53" s="55"/>
      <c r="K53" s="3"/>
      <c r="O53" s="55"/>
      <c r="P53" s="54"/>
      <c r="Q53" s="55"/>
      <c r="R53" s="15">
        <f t="shared" si="0"/>
        <v>0</v>
      </c>
    </row>
    <row r="54" spans="2:18">
      <c r="B54" s="11" t="s">
        <v>52</v>
      </c>
      <c r="C54" s="78">
        <v>8</v>
      </c>
      <c r="D54" s="56">
        <f>SUM(D37:D53)</f>
        <v>0</v>
      </c>
      <c r="E54" s="56"/>
      <c r="F54" s="56" t="e">
        <f>SUM(F37:F53)</f>
        <v>#REF!</v>
      </c>
      <c r="G54" s="56"/>
      <c r="H54" s="56">
        <f>SUM(H37:H53)</f>
        <v>290357663</v>
      </c>
      <c r="I54" s="56"/>
      <c r="J54" s="56">
        <f>SUM(J37:J53)</f>
        <v>305079742</v>
      </c>
      <c r="K54" s="3"/>
      <c r="L54" s="15"/>
      <c r="O54" s="56" t="e">
        <f>SUM(O37:O53)</f>
        <v>#REF!</v>
      </c>
      <c r="P54" s="56"/>
      <c r="Q54" s="56" t="e">
        <f>SUM(Q37:Q53)</f>
        <v>#REF!</v>
      </c>
      <c r="R54" s="15" t="e">
        <f t="shared" si="0"/>
        <v>#REF!</v>
      </c>
    </row>
    <row r="55" spans="2:18">
      <c r="B55" s="11"/>
      <c r="C55" s="78"/>
      <c r="D55" s="8"/>
      <c r="E55" s="8"/>
      <c r="F55" s="8"/>
      <c r="G55" s="8"/>
      <c r="H55" s="8"/>
      <c r="I55" s="8"/>
      <c r="J55" s="8"/>
      <c r="K55" s="3"/>
      <c r="O55" s="8"/>
      <c r="P55" s="8"/>
      <c r="Q55" s="8"/>
      <c r="R55" s="15"/>
    </row>
    <row r="56" spans="2:18" ht="15.75" thickBot="1">
      <c r="B56" s="11" t="s">
        <v>53</v>
      </c>
      <c r="C56" s="78"/>
      <c r="D56" s="58">
        <f>D54+D33</f>
        <v>6656462</v>
      </c>
      <c r="E56" s="57"/>
      <c r="F56" s="58" t="e">
        <f>F54+F33</f>
        <v>#REF!</v>
      </c>
      <c r="G56" s="57"/>
      <c r="H56" s="58">
        <f>H54+H33</f>
        <v>406586833</v>
      </c>
      <c r="I56" s="57"/>
      <c r="J56" s="58">
        <f>J54+J33</f>
        <v>420555377</v>
      </c>
      <c r="K56" s="3"/>
      <c r="O56" s="58" t="e">
        <f>O54+O33</f>
        <v>#REF!</v>
      </c>
      <c r="P56" s="57"/>
      <c r="Q56" s="58" t="e">
        <f>Q54+Q33</f>
        <v>#REF!</v>
      </c>
      <c r="R56" s="15" t="e">
        <f t="shared" si="0"/>
        <v>#REF!</v>
      </c>
    </row>
    <row r="57" spans="2:18" ht="15.75" hidden="1" thickTop="1">
      <c r="B57" s="11"/>
      <c r="C57" s="78"/>
      <c r="D57" s="57"/>
      <c r="E57" s="57"/>
      <c r="F57" s="57"/>
      <c r="G57" s="57"/>
      <c r="H57" s="57"/>
      <c r="I57" s="57"/>
      <c r="J57" s="57"/>
      <c r="K57" s="3"/>
      <c r="O57" s="57"/>
      <c r="P57" s="57"/>
      <c r="Q57" s="57"/>
      <c r="R57" s="15"/>
    </row>
    <row r="58" spans="2:18" hidden="1">
      <c r="B58" s="11"/>
      <c r="C58" s="78"/>
      <c r="D58" s="57"/>
      <c r="E58" s="57"/>
      <c r="F58" s="57"/>
      <c r="G58" s="57"/>
      <c r="H58" s="57"/>
      <c r="I58" s="57"/>
      <c r="J58" s="57"/>
      <c r="K58" s="3"/>
      <c r="O58" s="57"/>
      <c r="P58" s="57"/>
      <c r="Q58" s="57"/>
      <c r="R58" s="15"/>
    </row>
    <row r="59" spans="2:18" hidden="1">
      <c r="B59" s="14"/>
      <c r="C59" s="77"/>
      <c r="D59" s="54"/>
      <c r="E59" s="54"/>
      <c r="F59" s="54"/>
      <c r="G59" s="54"/>
      <c r="H59" s="54"/>
      <c r="I59" s="54"/>
      <c r="J59" s="54"/>
      <c r="K59" s="3"/>
      <c r="O59" s="54"/>
      <c r="P59" s="54"/>
      <c r="Q59" s="54"/>
      <c r="R59" s="15"/>
    </row>
    <row r="60" spans="2:18" ht="15.75" thickTop="1">
      <c r="B60" s="5" t="s">
        <v>54</v>
      </c>
      <c r="D60" s="54"/>
      <c r="E60" s="54"/>
      <c r="F60" s="54"/>
      <c r="G60" s="54"/>
      <c r="H60" s="54"/>
      <c r="I60" s="54"/>
      <c r="J60" s="54"/>
      <c r="K60" s="3"/>
      <c r="O60" s="54"/>
      <c r="P60" s="54"/>
      <c r="Q60" s="54"/>
      <c r="R60" s="15"/>
    </row>
    <row r="61" spans="2:18">
      <c r="B61" s="5"/>
      <c r="D61" s="54"/>
      <c r="E61" s="54"/>
      <c r="F61" s="54"/>
      <c r="G61" s="54"/>
      <c r="H61" s="54"/>
      <c r="I61" s="54"/>
      <c r="J61" s="54"/>
      <c r="K61" s="3"/>
      <c r="O61" s="54"/>
      <c r="P61" s="54"/>
      <c r="Q61" s="54"/>
      <c r="R61" s="15"/>
    </row>
    <row r="62" spans="2:18">
      <c r="B62" s="11" t="s">
        <v>55</v>
      </c>
      <c r="C62" s="78"/>
      <c r="D62" s="54"/>
      <c r="E62" s="54"/>
      <c r="F62" s="54"/>
      <c r="G62" s="54"/>
      <c r="H62" s="54"/>
      <c r="I62" s="54"/>
      <c r="J62" s="54"/>
      <c r="K62" s="3"/>
      <c r="O62" s="54"/>
      <c r="P62" s="54"/>
      <c r="Q62" s="54"/>
      <c r="R62" s="15"/>
    </row>
    <row r="63" spans="2:18" hidden="1">
      <c r="B63" s="12" t="s">
        <v>56</v>
      </c>
      <c r="C63" s="78"/>
      <c r="D63" s="51" t="e">
        <f>-SUMIF(#REF!,'1-Pasqyra e Pozicioni Finan BS'!A63,#REF!)</f>
        <v>#REF!</v>
      </c>
      <c r="E63" s="54"/>
      <c r="F63" s="51" t="e">
        <f>-SUMIF(#REF!,'1-Pasqyra e Pozicioni Finan BS'!A63,#REF!)</f>
        <v>#REF!</v>
      </c>
      <c r="G63" s="54"/>
      <c r="H63" s="55"/>
      <c r="I63" s="54"/>
      <c r="J63" s="55"/>
      <c r="K63" s="3"/>
      <c r="O63" s="51" t="e">
        <f>-SUMIF(#REF!,'1-Pasqyra e Pozicioni Finan BS'!M63,#REF!)</f>
        <v>#REF!</v>
      </c>
      <c r="P63" s="54"/>
      <c r="Q63" s="55" t="e">
        <f>-SUMIF(#REF!,'1-Pasqyra e Pozicioni Finan BS'!A63,#REF!)</f>
        <v>#REF!</v>
      </c>
      <c r="R63" s="15" t="e">
        <f t="shared" si="0"/>
        <v>#REF!</v>
      </c>
    </row>
    <row r="64" spans="2:18" hidden="1">
      <c r="B64" s="12" t="s">
        <v>57</v>
      </c>
      <c r="C64" s="78"/>
      <c r="D64" s="51" t="e">
        <f>-SUMIF(#REF!,'1-Pasqyra e Pozicioni Finan BS'!A64,#REF!)</f>
        <v>#REF!</v>
      </c>
      <c r="E64" s="54"/>
      <c r="F64" s="51" t="e">
        <f>-SUMIF(#REF!,'1-Pasqyra e Pozicioni Finan BS'!A64,#REF!)</f>
        <v>#REF!</v>
      </c>
      <c r="G64" s="54"/>
      <c r="H64" s="55"/>
      <c r="I64" s="54"/>
      <c r="J64" s="55"/>
      <c r="K64" s="3"/>
      <c r="O64" s="51" t="e">
        <f>-SUMIF(#REF!,'1-Pasqyra e Pozicioni Finan BS'!M64,#REF!)</f>
        <v>#REF!</v>
      </c>
      <c r="P64" s="54"/>
      <c r="Q64" s="55" t="e">
        <f>-SUMIF(#REF!,'1-Pasqyra e Pozicioni Finan BS'!A64,#REF!)</f>
        <v>#REF!</v>
      </c>
      <c r="R64" s="15" t="e">
        <f t="shared" si="0"/>
        <v>#REF!</v>
      </c>
    </row>
    <row r="65" spans="1:18" hidden="1">
      <c r="B65" s="12" t="s">
        <v>58</v>
      </c>
      <c r="C65" s="78"/>
      <c r="D65" s="51" t="e">
        <f>-SUMIF(#REF!,'1-Pasqyra e Pozicioni Finan BS'!A65,#REF!)</f>
        <v>#REF!</v>
      </c>
      <c r="E65" s="54"/>
      <c r="F65" s="51" t="e">
        <f>-SUMIF(#REF!,'1-Pasqyra e Pozicioni Finan BS'!A65,#REF!)</f>
        <v>#REF!</v>
      </c>
      <c r="G65" s="54"/>
      <c r="H65" s="55"/>
      <c r="I65" s="54"/>
      <c r="J65" s="55"/>
      <c r="K65" s="3"/>
      <c r="O65" s="51" t="e">
        <f>-SUMIF(#REF!,'1-Pasqyra e Pozicioni Finan BS'!M65,#REF!)</f>
        <v>#REF!</v>
      </c>
      <c r="P65" s="54"/>
      <c r="Q65" s="55" t="e">
        <f>-SUMIF(#REF!,'1-Pasqyra e Pozicioni Finan BS'!A65,#REF!)</f>
        <v>#REF!</v>
      </c>
      <c r="R65" s="15" t="e">
        <f t="shared" si="0"/>
        <v>#REF!</v>
      </c>
    </row>
    <row r="66" spans="1:18" hidden="1">
      <c r="B66" s="12"/>
      <c r="C66" s="78"/>
      <c r="D66" s="51"/>
      <c r="E66" s="54"/>
      <c r="F66" s="51"/>
      <c r="G66" s="54"/>
      <c r="H66" s="55"/>
      <c r="I66" s="54"/>
      <c r="J66" s="55"/>
      <c r="K66" s="3"/>
      <c r="O66" s="51"/>
      <c r="P66" s="54"/>
      <c r="Q66" s="55"/>
      <c r="R66" s="15"/>
    </row>
    <row r="67" spans="1:18" hidden="1">
      <c r="B67" s="12"/>
      <c r="C67" s="78"/>
      <c r="D67" s="51"/>
      <c r="E67" s="54"/>
      <c r="F67" s="51"/>
      <c r="G67" s="54"/>
      <c r="H67" s="55"/>
      <c r="I67" s="54"/>
      <c r="J67" s="55"/>
      <c r="K67" s="3"/>
      <c r="O67" s="51"/>
      <c r="P67" s="54"/>
      <c r="Q67" s="55"/>
      <c r="R67" s="15"/>
    </row>
    <row r="68" spans="1:18" hidden="1">
      <c r="B68" s="12"/>
      <c r="C68" s="78"/>
      <c r="D68" s="51"/>
      <c r="E68" s="54"/>
      <c r="F68" s="51"/>
      <c r="G68" s="54"/>
      <c r="H68" s="55"/>
      <c r="I68" s="54"/>
      <c r="J68" s="55"/>
      <c r="K68" s="3"/>
      <c r="O68" s="51"/>
      <c r="P68" s="54"/>
      <c r="Q68" s="55"/>
      <c r="R68" s="15"/>
    </row>
    <row r="69" spans="1:18" hidden="1">
      <c r="B69" s="12"/>
      <c r="C69" s="78"/>
      <c r="D69" s="51"/>
      <c r="E69" s="54"/>
      <c r="F69" s="51"/>
      <c r="G69" s="54"/>
      <c r="H69" s="55"/>
      <c r="I69" s="54"/>
      <c r="J69" s="55"/>
      <c r="K69" s="3"/>
      <c r="O69" s="51"/>
      <c r="P69" s="54"/>
      <c r="Q69" s="55"/>
      <c r="R69" s="15"/>
    </row>
    <row r="70" spans="1:18">
      <c r="A70" s="49">
        <v>5001</v>
      </c>
      <c r="B70" s="12" t="s">
        <v>59</v>
      </c>
      <c r="C70" s="78">
        <v>9</v>
      </c>
      <c r="D70" s="51"/>
      <c r="E70" s="54"/>
      <c r="F70" s="51" t="e">
        <f>-SUMIF(#REF!,'1-Pasqyra e Pozicioni Finan BS'!A70,#REF!)</f>
        <v>#REF!</v>
      </c>
      <c r="G70" s="54"/>
      <c r="H70" s="55">
        <f>14547418+314817</f>
        <v>14862235</v>
      </c>
      <c r="I70" s="54"/>
      <c r="J70" s="55">
        <v>10134988</v>
      </c>
      <c r="K70" s="3"/>
      <c r="O70" s="51" t="e">
        <f>-SUMIF(#REF!,A:A,#REF!)</f>
        <v>#REF!</v>
      </c>
      <c r="P70" s="54"/>
      <c r="Q70" s="55" t="e">
        <f>-SUMIF(#REF!,'1-Pasqyra e Pozicioni Finan BS'!A70,#REF!)</f>
        <v>#REF!</v>
      </c>
      <c r="R70" s="15" t="e">
        <f t="shared" si="0"/>
        <v>#REF!</v>
      </c>
    </row>
    <row r="71" spans="1:18" hidden="1">
      <c r="A71" s="49">
        <v>5002</v>
      </c>
      <c r="B71" s="12" t="s">
        <v>60</v>
      </c>
      <c r="C71" s="78"/>
      <c r="D71" s="51"/>
      <c r="E71" s="54"/>
      <c r="F71" s="51" t="e">
        <f>SUMIF(#REF!,'1-Pasqyra e Pozicioni Finan BS'!A71,#REF!)</f>
        <v>#REF!</v>
      </c>
      <c r="G71" s="54"/>
      <c r="H71" s="55">
        <v>0</v>
      </c>
      <c r="I71" s="54"/>
      <c r="J71" s="55">
        <v>0</v>
      </c>
      <c r="K71" s="3"/>
      <c r="O71" s="51" t="e">
        <f>SUMIF(#REF!,A:A,#REF!)</f>
        <v>#REF!</v>
      </c>
      <c r="P71" s="54"/>
      <c r="Q71" s="55" t="e">
        <f>-SUMIF(#REF!,'1-Pasqyra e Pozicioni Finan BS'!A71,#REF!)</f>
        <v>#REF!</v>
      </c>
      <c r="R71" s="15" t="e">
        <f t="shared" si="0"/>
        <v>#REF!</v>
      </c>
    </row>
    <row r="72" spans="1:18" ht="15" customHeight="1">
      <c r="A72" s="49">
        <v>5007</v>
      </c>
      <c r="B72" s="12" t="s">
        <v>61</v>
      </c>
      <c r="C72" s="78">
        <v>10</v>
      </c>
      <c r="D72" s="51"/>
      <c r="E72" s="54"/>
      <c r="F72" s="51" t="e">
        <f>-SUMIF(#REF!,'1-Pasqyra e Pozicioni Finan BS'!A72,#REF!)</f>
        <v>#REF!</v>
      </c>
      <c r="G72" s="54"/>
      <c r="H72" s="55">
        <v>0</v>
      </c>
      <c r="I72" s="54"/>
      <c r="J72" s="55"/>
      <c r="K72" s="3"/>
      <c r="O72" s="51" t="e">
        <f>SUMIF(#REF!,A:A,#REF!)</f>
        <v>#REF!</v>
      </c>
      <c r="P72" s="54"/>
      <c r="Q72" s="55" t="e">
        <f>-SUMIF(#REF!,'1-Pasqyra e Pozicioni Finan BS'!A72,#REF!)</f>
        <v>#REF!</v>
      </c>
      <c r="R72" s="15" t="e">
        <f t="shared" si="0"/>
        <v>#REF!</v>
      </c>
    </row>
    <row r="73" spans="1:18" ht="30" hidden="1">
      <c r="B73" s="12" t="s">
        <v>62</v>
      </c>
      <c r="C73" s="78">
        <v>9</v>
      </c>
      <c r="D73" s="51"/>
      <c r="E73" s="54"/>
      <c r="F73" s="51" t="e">
        <f>-SUMIF(#REF!,'1-Pasqyra e Pozicioni Finan BS'!A73,#REF!)</f>
        <v>#REF!</v>
      </c>
      <c r="G73" s="54"/>
      <c r="H73" s="55">
        <v>0</v>
      </c>
      <c r="I73" s="54"/>
      <c r="J73" s="55">
        <v>0</v>
      </c>
      <c r="K73" s="3"/>
      <c r="O73" s="51">
        <v>0</v>
      </c>
      <c r="P73" s="54"/>
      <c r="Q73" s="55" t="e">
        <f>-SUMIF(#REF!,'1-Pasqyra e Pozicioni Finan BS'!A73,#REF!)</f>
        <v>#REF!</v>
      </c>
      <c r="R73" s="15" t="e">
        <f t="shared" si="0"/>
        <v>#REF!</v>
      </c>
    </row>
    <row r="74" spans="1:18" ht="15" customHeight="1">
      <c r="A74" s="49">
        <v>5003</v>
      </c>
      <c r="B74" s="12" t="s">
        <v>63</v>
      </c>
      <c r="C74" s="78">
        <v>11</v>
      </c>
      <c r="D74" s="51"/>
      <c r="E74" s="54"/>
      <c r="F74" s="51" t="e">
        <f>-SUMIF(#REF!,'1-Pasqyra e Pozicioni Finan BS'!A74,#REF!)</f>
        <v>#REF!</v>
      </c>
      <c r="G74" s="54"/>
      <c r="H74" s="55">
        <v>9515159</v>
      </c>
      <c r="I74" s="54"/>
      <c r="J74" s="55">
        <v>3613604</v>
      </c>
      <c r="K74" s="3"/>
      <c r="L74" s="13"/>
      <c r="O74" s="51" t="e">
        <f>-SUMIF(#REF!,A:A,#REF!)</f>
        <v>#REF!</v>
      </c>
      <c r="P74" s="54"/>
      <c r="Q74" s="55" t="e">
        <f>-SUMIF(#REF!,'1-Pasqyra e Pozicioni Finan BS'!A74,#REF!)</f>
        <v>#REF!</v>
      </c>
      <c r="R74" s="15" t="e">
        <f t="shared" si="0"/>
        <v>#REF!</v>
      </c>
    </row>
    <row r="75" spans="1:18">
      <c r="A75" s="49">
        <v>5004</v>
      </c>
      <c r="B75" s="12" t="s">
        <v>64</v>
      </c>
      <c r="C75" s="78">
        <v>12</v>
      </c>
      <c r="D75" s="51"/>
      <c r="E75" s="54"/>
      <c r="F75" s="51" t="e">
        <f>-SUMIF(#REF!,'1-Pasqyra e Pozicioni Finan BS'!A75,#REF!)</f>
        <v>#REF!</v>
      </c>
      <c r="G75" s="54"/>
      <c r="H75" s="55">
        <v>7177547</v>
      </c>
      <c r="I75" s="54"/>
      <c r="J75" s="55">
        <v>3742082</v>
      </c>
      <c r="K75" s="3"/>
      <c r="O75" s="51" t="e">
        <f>-SUMIF(#REF!,A:A,#REF!)</f>
        <v>#REF!</v>
      </c>
      <c r="P75" s="54"/>
      <c r="Q75" s="55" t="e">
        <f>-SUMIF(#REF!,'1-Pasqyra e Pozicioni Finan BS'!A75,#REF!)</f>
        <v>#REF!</v>
      </c>
      <c r="R75" s="15" t="e">
        <f t="shared" si="0"/>
        <v>#REF!</v>
      </c>
    </row>
    <row r="76" spans="1:18">
      <c r="A76" s="49">
        <v>5005</v>
      </c>
      <c r="B76" s="12" t="s">
        <v>65</v>
      </c>
      <c r="C76" s="78">
        <v>13</v>
      </c>
      <c r="D76" s="51"/>
      <c r="E76" s="54"/>
      <c r="F76" s="51" t="e">
        <f>-SUMIF(#REF!,'1-Pasqyra e Pozicioni Finan BS'!A76,#REF!)</f>
        <v>#REF!</v>
      </c>
      <c r="G76" s="54"/>
      <c r="H76" s="55">
        <f>5280228-314817</f>
        <v>4965411</v>
      </c>
      <c r="I76" s="54"/>
      <c r="J76" s="55">
        <v>5178228</v>
      </c>
      <c r="K76" s="3"/>
      <c r="L76" s="13"/>
      <c r="O76" s="51" t="e">
        <f>-SUMIF(#REF!,A:A,#REF!)</f>
        <v>#REF!</v>
      </c>
      <c r="P76" s="54"/>
      <c r="Q76" s="55" t="e">
        <f>-SUMIF(#REF!,'1-Pasqyra e Pozicioni Finan BS'!A76,#REF!)</f>
        <v>#REF!</v>
      </c>
      <c r="R76" s="15" t="e">
        <f t="shared" si="0"/>
        <v>#REF!</v>
      </c>
    </row>
    <row r="77" spans="1:18" hidden="1">
      <c r="B77" s="11" t="s">
        <v>66</v>
      </c>
      <c r="C77" s="78"/>
      <c r="D77" s="51"/>
      <c r="E77" s="54"/>
      <c r="F77" s="51" t="e">
        <f>-SUMIF(#REF!,'1-Pasqyra e Pozicioni Finan BS'!A77,#REF!)</f>
        <v>#REF!</v>
      </c>
      <c r="G77" s="54"/>
      <c r="H77" s="55"/>
      <c r="I77" s="54"/>
      <c r="J77" s="55"/>
      <c r="K77" s="3"/>
      <c r="O77" s="51" t="e">
        <f>-SUMIF(#REF!,A:A,#REF!)</f>
        <v>#REF!</v>
      </c>
      <c r="P77" s="54"/>
      <c r="Q77" s="55" t="e">
        <f>-SUMIF(#REF!,'1-Pasqyra e Pozicioni Finan BS'!A77,#REF!)</f>
        <v>#REF!</v>
      </c>
      <c r="R77" s="15" t="e">
        <f t="shared" si="0"/>
        <v>#REF!</v>
      </c>
    </row>
    <row r="78" spans="1:18" hidden="1">
      <c r="A78" s="49">
        <v>5006</v>
      </c>
      <c r="B78" s="11" t="s">
        <v>67</v>
      </c>
      <c r="C78" s="78"/>
      <c r="D78" s="51"/>
      <c r="E78" s="54"/>
      <c r="F78" s="51" t="e">
        <f>-SUMIF(#REF!,'1-Pasqyra e Pozicioni Finan BS'!A78,#REF!)</f>
        <v>#REF!</v>
      </c>
      <c r="G78" s="54"/>
      <c r="H78" s="55"/>
      <c r="I78" s="54"/>
      <c r="J78" s="55"/>
      <c r="K78" s="3"/>
      <c r="L78" s="13"/>
      <c r="O78" s="51" t="e">
        <f>-SUMIF(#REF!,A:A,#REF!)</f>
        <v>#REF!</v>
      </c>
      <c r="P78" s="54"/>
      <c r="Q78" s="55" t="e">
        <f>-SUMIF(#REF!,'1-Pasqyra e Pozicioni Finan BS'!A78,#REF!)</f>
        <v>#REF!</v>
      </c>
      <c r="R78" s="15" t="e">
        <f t="shared" si="0"/>
        <v>#REF!</v>
      </c>
    </row>
    <row r="79" spans="1:18" hidden="1">
      <c r="B79" s="11" t="s">
        <v>68</v>
      </c>
      <c r="C79" s="78"/>
      <c r="D79" s="51"/>
      <c r="E79" s="54"/>
      <c r="F79" s="51" t="e">
        <f>-SUMIF(#REF!,'1-Pasqyra e Pozicioni Finan BS'!A79,#REF!)</f>
        <v>#REF!</v>
      </c>
      <c r="G79" s="54"/>
      <c r="H79" s="55">
        <v>0</v>
      </c>
      <c r="I79" s="54"/>
      <c r="J79" s="55">
        <v>0</v>
      </c>
      <c r="K79" s="3"/>
      <c r="O79" s="51" t="e">
        <f>-SUMIF(#REF!,A:A,#REF!)</f>
        <v>#REF!</v>
      </c>
      <c r="P79" s="54"/>
      <c r="Q79" s="55" t="e">
        <f>-SUMIF(#REF!,'1-Pasqyra e Pozicioni Finan BS'!A79,#REF!)</f>
        <v>#REF!</v>
      </c>
      <c r="R79" s="15" t="e">
        <f t="shared" si="0"/>
        <v>#REF!</v>
      </c>
    </row>
    <row r="80" spans="1:18">
      <c r="B80" s="11" t="s">
        <v>69</v>
      </c>
      <c r="C80" s="78"/>
      <c r="D80" s="56">
        <v>0</v>
      </c>
      <c r="E80" s="57"/>
      <c r="F80" s="56" t="e">
        <f>SUM(F63:F79)</f>
        <v>#REF!</v>
      </c>
      <c r="G80" s="57"/>
      <c r="H80" s="56">
        <f>SUM(H63:H79)</f>
        <v>36520352</v>
      </c>
      <c r="I80" s="57"/>
      <c r="J80" s="56">
        <f>SUM(J63:J79)</f>
        <v>22668902</v>
      </c>
      <c r="K80" s="3"/>
      <c r="L80" s="15"/>
      <c r="O80" s="56" t="e">
        <f>SUM(O63:O79)</f>
        <v>#REF!</v>
      </c>
      <c r="P80" s="57"/>
      <c r="Q80" s="56" t="e">
        <f>SUM(Q63:Q79)</f>
        <v>#REF!</v>
      </c>
      <c r="R80" s="15" t="e">
        <f t="shared" ref="R80:R115" si="1">Q80-H80</f>
        <v>#REF!</v>
      </c>
    </row>
    <row r="81" spans="1:18">
      <c r="B81" s="11"/>
      <c r="C81" s="78"/>
      <c r="D81" s="54"/>
      <c r="E81" s="54"/>
      <c r="F81" s="54"/>
      <c r="G81" s="54"/>
      <c r="H81" s="54"/>
      <c r="I81" s="54"/>
      <c r="J81" s="54"/>
      <c r="K81" s="3"/>
      <c r="O81" s="54"/>
      <c r="P81" s="54"/>
      <c r="Q81" s="54"/>
      <c r="R81" s="15"/>
    </row>
    <row r="82" spans="1:18">
      <c r="B82" s="11" t="s">
        <v>70</v>
      </c>
      <c r="C82" s="78"/>
      <c r="D82" s="54"/>
      <c r="E82" s="54"/>
      <c r="F82" s="54"/>
      <c r="G82" s="54"/>
      <c r="H82" s="54"/>
      <c r="I82" s="54"/>
      <c r="J82" s="54"/>
      <c r="K82" s="3"/>
      <c r="O82" s="54"/>
      <c r="P82" s="54"/>
      <c r="Q82" s="54"/>
      <c r="R82" s="15"/>
    </row>
    <row r="83" spans="1:18" hidden="1">
      <c r="B83" s="12" t="s">
        <v>56</v>
      </c>
      <c r="C83" s="78"/>
      <c r="D83" s="51" t="e">
        <f>-SUMIF(#REF!,'1-Pasqyra e Pozicioni Finan BS'!A83,#REF!)</f>
        <v>#REF!</v>
      </c>
      <c r="E83" s="54"/>
      <c r="F83" s="51" t="e">
        <f>-SUMIF(#REF!,'1-Pasqyra e Pozicioni Finan BS'!A83,#REF!)</f>
        <v>#REF!</v>
      </c>
      <c r="G83" s="54"/>
      <c r="H83" s="55"/>
      <c r="I83" s="54"/>
      <c r="J83" s="55"/>
      <c r="K83" s="3"/>
      <c r="O83" s="51" t="e">
        <f>-SUMIF(#REF!,'1-Pasqyra e Pozicioni Finan BS'!M83,#REF!)</f>
        <v>#REF!</v>
      </c>
      <c r="P83" s="54"/>
      <c r="Q83" s="55" t="e">
        <f>-SUMIF(#REF!,'1-Pasqyra e Pozicioni Finan BS'!A83,#REF!)</f>
        <v>#REF!</v>
      </c>
      <c r="R83" s="15" t="e">
        <f t="shared" si="1"/>
        <v>#REF!</v>
      </c>
    </row>
    <row r="84" spans="1:18" hidden="1">
      <c r="B84" s="12" t="s">
        <v>57</v>
      </c>
      <c r="C84" s="78"/>
      <c r="D84" s="51" t="e">
        <f>-SUMIF(#REF!,'1-Pasqyra e Pozicioni Finan BS'!A84,#REF!)</f>
        <v>#REF!</v>
      </c>
      <c r="E84" s="54"/>
      <c r="F84" s="51" t="e">
        <f>-SUMIF(#REF!,'1-Pasqyra e Pozicioni Finan BS'!A84,#REF!)</f>
        <v>#REF!</v>
      </c>
      <c r="G84" s="54"/>
      <c r="H84" s="55"/>
      <c r="I84" s="54"/>
      <c r="J84" s="55"/>
      <c r="K84" s="3"/>
      <c r="O84" s="51" t="e">
        <f>-SUMIF(#REF!,'1-Pasqyra e Pozicioni Finan BS'!M84,#REF!)</f>
        <v>#REF!</v>
      </c>
      <c r="P84" s="54"/>
      <c r="Q84" s="55" t="e">
        <f>-SUMIF(#REF!,'1-Pasqyra e Pozicioni Finan BS'!A84,#REF!)</f>
        <v>#REF!</v>
      </c>
      <c r="R84" s="15" t="e">
        <f t="shared" si="1"/>
        <v>#REF!</v>
      </c>
    </row>
    <row r="85" spans="1:18" hidden="1">
      <c r="B85" s="12" t="s">
        <v>58</v>
      </c>
      <c r="C85" s="78"/>
      <c r="D85" s="51" t="e">
        <f>-SUMIF(#REF!,'1-Pasqyra e Pozicioni Finan BS'!A85,#REF!)</f>
        <v>#REF!</v>
      </c>
      <c r="E85" s="54"/>
      <c r="F85" s="51" t="e">
        <f>-SUMIF(#REF!,'1-Pasqyra e Pozicioni Finan BS'!A85,#REF!)</f>
        <v>#REF!</v>
      </c>
      <c r="G85" s="54"/>
      <c r="H85" s="55"/>
      <c r="I85" s="54"/>
      <c r="J85" s="55"/>
      <c r="K85" s="3"/>
      <c r="O85" s="51" t="e">
        <f>-SUMIF(#REF!,'1-Pasqyra e Pozicioni Finan BS'!M85,#REF!)</f>
        <v>#REF!</v>
      </c>
      <c r="P85" s="54"/>
      <c r="Q85" s="55" t="e">
        <f>-SUMIF(#REF!,'1-Pasqyra e Pozicioni Finan BS'!A85,#REF!)</f>
        <v>#REF!</v>
      </c>
      <c r="R85" s="15" t="e">
        <f t="shared" si="1"/>
        <v>#REF!</v>
      </c>
    </row>
    <row r="86" spans="1:18" hidden="1">
      <c r="B86" s="12" t="s">
        <v>59</v>
      </c>
      <c r="C86" s="78"/>
      <c r="D86" s="51" t="e">
        <f>-SUMIF(#REF!,'1-Pasqyra e Pozicioni Finan BS'!A86,#REF!)</f>
        <v>#REF!</v>
      </c>
      <c r="E86" s="54"/>
      <c r="F86" s="51" t="e">
        <f>-SUMIF(#REF!,'1-Pasqyra e Pozicioni Finan BS'!A86,#REF!)</f>
        <v>#REF!</v>
      </c>
      <c r="G86" s="54"/>
      <c r="H86" s="55"/>
      <c r="I86" s="54"/>
      <c r="J86" s="55"/>
      <c r="K86" s="3"/>
      <c r="O86" s="51" t="e">
        <f>-SUMIF(#REF!,'1-Pasqyra e Pozicioni Finan BS'!M86,#REF!)</f>
        <v>#REF!</v>
      </c>
      <c r="P86" s="54"/>
      <c r="Q86" s="55" t="e">
        <f>-SUMIF(#REF!,'1-Pasqyra e Pozicioni Finan BS'!A86,#REF!)</f>
        <v>#REF!</v>
      </c>
      <c r="R86" s="15" t="e">
        <f t="shared" si="1"/>
        <v>#REF!</v>
      </c>
    </row>
    <row r="87" spans="1:18" hidden="1">
      <c r="B87" s="12" t="s">
        <v>60</v>
      </c>
      <c r="C87" s="78"/>
      <c r="D87" s="51" t="e">
        <f>-SUMIF(#REF!,'1-Pasqyra e Pozicioni Finan BS'!A87,#REF!)</f>
        <v>#REF!</v>
      </c>
      <c r="E87" s="54"/>
      <c r="F87" s="51" t="e">
        <f>-SUMIF(#REF!,'1-Pasqyra e Pozicioni Finan BS'!A87,#REF!)</f>
        <v>#REF!</v>
      </c>
      <c r="G87" s="54"/>
      <c r="H87" s="55"/>
      <c r="I87" s="54"/>
      <c r="J87" s="55"/>
      <c r="K87" s="3"/>
      <c r="O87" s="51" t="e">
        <f>-SUMIF(#REF!,'1-Pasqyra e Pozicioni Finan BS'!M87,#REF!)</f>
        <v>#REF!</v>
      </c>
      <c r="P87" s="54"/>
      <c r="Q87" s="55" t="e">
        <f>-SUMIF(#REF!,'1-Pasqyra e Pozicioni Finan BS'!A87,#REF!)</f>
        <v>#REF!</v>
      </c>
      <c r="R87" s="15" t="e">
        <f t="shared" si="1"/>
        <v>#REF!</v>
      </c>
    </row>
    <row r="88" spans="1:18" ht="30" hidden="1">
      <c r="B88" s="12" t="s">
        <v>61</v>
      </c>
      <c r="C88" s="78"/>
      <c r="D88" s="51" t="e">
        <f>-SUMIF(#REF!,'1-Pasqyra e Pozicioni Finan BS'!A88,#REF!)</f>
        <v>#REF!</v>
      </c>
      <c r="E88" s="54"/>
      <c r="F88" s="51" t="e">
        <f>-SUMIF(#REF!,'1-Pasqyra e Pozicioni Finan BS'!A88,#REF!)</f>
        <v>#REF!</v>
      </c>
      <c r="G88" s="54"/>
      <c r="H88" s="55"/>
      <c r="I88" s="54"/>
      <c r="J88" s="55"/>
      <c r="K88" s="3"/>
      <c r="O88" s="51" t="e">
        <f>-SUMIF(#REF!,'1-Pasqyra e Pozicioni Finan BS'!M88,#REF!)</f>
        <v>#REF!</v>
      </c>
      <c r="P88" s="54"/>
      <c r="Q88" s="55" t="e">
        <f>-SUMIF(#REF!,'1-Pasqyra e Pozicioni Finan BS'!A88,#REF!)</f>
        <v>#REF!</v>
      </c>
      <c r="R88" s="15" t="e">
        <f t="shared" si="1"/>
        <v>#REF!</v>
      </c>
    </row>
    <row r="89" spans="1:18" ht="30" hidden="1">
      <c r="B89" s="12" t="s">
        <v>62</v>
      </c>
      <c r="C89" s="78"/>
      <c r="D89" s="51" t="e">
        <f>-SUMIF(#REF!,'1-Pasqyra e Pozicioni Finan BS'!A89,#REF!)</f>
        <v>#REF!</v>
      </c>
      <c r="E89" s="54"/>
      <c r="F89" s="51" t="e">
        <f>-SUMIF(#REF!,'1-Pasqyra e Pozicioni Finan BS'!A89,#REF!)</f>
        <v>#REF!</v>
      </c>
      <c r="G89" s="54"/>
      <c r="H89" s="55"/>
      <c r="I89" s="54"/>
      <c r="J89" s="55"/>
      <c r="K89" s="3"/>
      <c r="O89" s="51" t="e">
        <f>-SUMIF(#REF!,'1-Pasqyra e Pozicioni Finan BS'!M89,#REF!)</f>
        <v>#REF!</v>
      </c>
      <c r="P89" s="54"/>
      <c r="Q89" s="55" t="e">
        <f>-SUMIF(#REF!,'1-Pasqyra e Pozicioni Finan BS'!A89,#REF!)</f>
        <v>#REF!</v>
      </c>
      <c r="R89" s="15" t="e">
        <f t="shared" si="1"/>
        <v>#REF!</v>
      </c>
    </row>
    <row r="90" spans="1:18" hidden="1">
      <c r="B90" s="12" t="s">
        <v>65</v>
      </c>
      <c r="C90" s="78"/>
      <c r="D90" s="51" t="e">
        <f>-SUMIF(#REF!,'1-Pasqyra e Pozicioni Finan BS'!A90,#REF!)</f>
        <v>#REF!</v>
      </c>
      <c r="E90" s="54"/>
      <c r="F90" s="51" t="e">
        <f>-SUMIF(#REF!,'1-Pasqyra e Pozicioni Finan BS'!A90,#REF!)</f>
        <v>#REF!</v>
      </c>
      <c r="G90" s="54"/>
      <c r="H90" s="55"/>
      <c r="I90" s="54"/>
      <c r="J90" s="55"/>
      <c r="K90" s="3"/>
      <c r="O90" s="51" t="e">
        <f>-SUMIF(#REF!,'1-Pasqyra e Pozicioni Finan BS'!M90,#REF!)</f>
        <v>#REF!</v>
      </c>
      <c r="P90" s="54"/>
      <c r="Q90" s="55" t="e">
        <f>-SUMIF(#REF!,'1-Pasqyra e Pozicioni Finan BS'!A90,#REF!)</f>
        <v>#REF!</v>
      </c>
      <c r="R90" s="15" t="e">
        <f t="shared" si="1"/>
        <v>#REF!</v>
      </c>
    </row>
    <row r="91" spans="1:18" hidden="1">
      <c r="B91" s="11" t="s">
        <v>66</v>
      </c>
      <c r="C91" s="78"/>
      <c r="D91" s="51" t="e">
        <f>-SUMIF(#REF!,'1-Pasqyra e Pozicioni Finan BS'!A91,#REF!)</f>
        <v>#REF!</v>
      </c>
      <c r="E91" s="54"/>
      <c r="F91" s="51" t="e">
        <f>-SUMIF(#REF!,'1-Pasqyra e Pozicioni Finan BS'!A91,#REF!)</f>
        <v>#REF!</v>
      </c>
      <c r="G91" s="54"/>
      <c r="H91" s="55"/>
      <c r="I91" s="54"/>
      <c r="J91" s="55"/>
      <c r="K91" s="3"/>
      <c r="O91" s="51" t="e">
        <f>-SUMIF(#REF!,'1-Pasqyra e Pozicioni Finan BS'!M91,#REF!)</f>
        <v>#REF!</v>
      </c>
      <c r="P91" s="54"/>
      <c r="Q91" s="55" t="e">
        <f>-SUMIF(#REF!,'1-Pasqyra e Pozicioni Finan BS'!A91,#REF!)</f>
        <v>#REF!</v>
      </c>
      <c r="R91" s="15" t="e">
        <f t="shared" si="1"/>
        <v>#REF!</v>
      </c>
    </row>
    <row r="92" spans="1:18">
      <c r="A92" s="49">
        <v>5011</v>
      </c>
      <c r="B92" s="11" t="s">
        <v>67</v>
      </c>
      <c r="C92" s="78">
        <v>14</v>
      </c>
      <c r="D92" s="51"/>
      <c r="E92" s="54"/>
      <c r="F92" s="51" t="e">
        <f>-SUMIF(#REF!,'1-Pasqyra e Pozicioni Finan BS'!A92,#REF!)</f>
        <v>#REF!</v>
      </c>
      <c r="G92" s="54"/>
      <c r="H92" s="55">
        <v>307858762</v>
      </c>
      <c r="I92" s="54"/>
      <c r="J92" s="55">
        <v>322984841</v>
      </c>
      <c r="K92" s="3"/>
      <c r="L92" s="15"/>
      <c r="O92" s="51" t="e">
        <f>-SUMIF(#REF!,A:A,#REF!)</f>
        <v>#REF!</v>
      </c>
      <c r="P92" s="54"/>
      <c r="Q92" s="55" t="e">
        <f>-SUMIF(#REF!,'1-Pasqyra e Pozicioni Finan BS'!A92,#REF!)</f>
        <v>#REF!</v>
      </c>
      <c r="R92" s="15" t="e">
        <f t="shared" si="1"/>
        <v>#REF!</v>
      </c>
    </row>
    <row r="93" spans="1:18">
      <c r="B93" s="11" t="s">
        <v>68</v>
      </c>
      <c r="C93" s="78"/>
      <c r="D93" s="54"/>
      <c r="E93" s="54"/>
      <c r="F93" s="54"/>
      <c r="G93" s="54"/>
      <c r="H93" s="54"/>
      <c r="I93" s="54"/>
      <c r="J93" s="54"/>
      <c r="K93" s="3"/>
      <c r="O93" s="54"/>
      <c r="P93" s="54"/>
      <c r="Q93" s="54"/>
      <c r="R93" s="15">
        <f t="shared" si="1"/>
        <v>0</v>
      </c>
    </row>
    <row r="94" spans="1:18" hidden="1">
      <c r="B94" s="12" t="s">
        <v>71</v>
      </c>
      <c r="C94" s="78"/>
      <c r="D94" s="51"/>
      <c r="E94" s="54"/>
      <c r="F94" s="51" t="e">
        <f>-SUMIF(#REF!,'1-Pasqyra e Pozicioni Finan BS'!A94,#REF!)</f>
        <v>#REF!</v>
      </c>
      <c r="G94" s="54"/>
      <c r="H94" s="55"/>
      <c r="I94" s="54"/>
      <c r="J94" s="55"/>
      <c r="K94" s="3"/>
      <c r="O94" s="51" t="e">
        <f>-SUMIF(#REF!,'1-Pasqyra e Pozicioni Finan BS'!M94,#REF!)</f>
        <v>#REF!</v>
      </c>
      <c r="P94" s="54"/>
      <c r="Q94" s="55" t="e">
        <f>-SUMIF(#REF!,'1-Pasqyra e Pozicioni Finan BS'!A94,#REF!)</f>
        <v>#REF!</v>
      </c>
      <c r="R94" s="15" t="e">
        <f t="shared" si="1"/>
        <v>#REF!</v>
      </c>
    </row>
    <row r="95" spans="1:18">
      <c r="A95" s="49">
        <v>5008</v>
      </c>
      <c r="B95" s="12" t="s">
        <v>72</v>
      </c>
      <c r="C95" s="78">
        <v>15</v>
      </c>
      <c r="D95" s="51"/>
      <c r="E95" s="54"/>
      <c r="F95" s="51" t="e">
        <f>-SUMIF(#REF!,'1-Pasqyra e Pozicioni Finan BS'!A95,#REF!)</f>
        <v>#REF!</v>
      </c>
      <c r="G95" s="54"/>
      <c r="H95" s="55">
        <v>40127810</v>
      </c>
      <c r="I95" s="54"/>
      <c r="J95" s="55">
        <v>40127810</v>
      </c>
      <c r="K95" s="3"/>
      <c r="O95" s="51" t="e">
        <f>-SUMIF(#REF!,A:A,#REF!)</f>
        <v>#REF!</v>
      </c>
      <c r="P95" s="54"/>
      <c r="Q95" s="55" t="e">
        <f>-SUMIF(#REF!,'1-Pasqyra e Pozicioni Finan BS'!A95,#REF!)</f>
        <v>#REF!</v>
      </c>
      <c r="R95" s="15" t="e">
        <f t="shared" si="1"/>
        <v>#REF!</v>
      </c>
    </row>
    <row r="96" spans="1:18" hidden="1">
      <c r="B96" s="11" t="s">
        <v>73</v>
      </c>
      <c r="C96" s="78"/>
      <c r="D96" s="51"/>
      <c r="E96" s="54"/>
      <c r="F96" s="51" t="e">
        <f>-SUMIF(#REF!,'1-Pasqyra e Pozicioni Finan BS'!A96,#REF!)</f>
        <v>#REF!</v>
      </c>
      <c r="G96" s="54"/>
      <c r="H96" s="55"/>
      <c r="I96" s="54"/>
      <c r="J96" s="55"/>
      <c r="K96" s="3"/>
      <c r="O96" s="51" t="e">
        <f>-SUMIF(#REF!,A:A,#REF!)</f>
        <v>#REF!</v>
      </c>
      <c r="P96" s="54"/>
      <c r="Q96" s="55" t="e">
        <f>-SUMIF(#REF!,'1-Pasqyra e Pozicioni Finan BS'!A96,#REF!)</f>
        <v>#REF!</v>
      </c>
      <c r="R96" s="15" t="e">
        <f t="shared" si="1"/>
        <v>#REF!</v>
      </c>
    </row>
    <row r="97" spans="1:18">
      <c r="B97" s="11" t="s">
        <v>74</v>
      </c>
      <c r="C97" s="78"/>
      <c r="D97" s="56">
        <v>0</v>
      </c>
      <c r="E97" s="57"/>
      <c r="F97" s="56" t="e">
        <f>SUM(F83:F96)</f>
        <v>#REF!</v>
      </c>
      <c r="G97" s="57"/>
      <c r="H97" s="56">
        <f>SUM(H83:H96)</f>
        <v>347986572</v>
      </c>
      <c r="I97" s="57"/>
      <c r="J97" s="56">
        <f>SUM(J83:J96)</f>
        <v>363112651</v>
      </c>
      <c r="K97" s="3"/>
      <c r="O97" s="56" t="e">
        <f>SUM(O83:O96)</f>
        <v>#REF!</v>
      </c>
      <c r="P97" s="57"/>
      <c r="Q97" s="56" t="e">
        <f>SUM(Q83:Q96)</f>
        <v>#REF!</v>
      </c>
      <c r="R97" s="15" t="e">
        <f t="shared" si="1"/>
        <v>#REF!</v>
      </c>
    </row>
    <row r="98" spans="1:18">
      <c r="B98" s="11"/>
      <c r="C98" s="78"/>
      <c r="D98" s="8"/>
      <c r="E98" s="8"/>
      <c r="F98" s="8"/>
      <c r="G98" s="8"/>
      <c r="H98" s="8"/>
      <c r="I98" s="8"/>
      <c r="J98" s="8"/>
      <c r="K98" s="3"/>
      <c r="O98" s="8"/>
      <c r="P98" s="8"/>
      <c r="Q98" s="8"/>
      <c r="R98" s="15"/>
    </row>
    <row r="99" spans="1:18">
      <c r="B99" s="11" t="s">
        <v>75</v>
      </c>
      <c r="C99" s="78"/>
      <c r="D99" s="59">
        <f>D80+D97</f>
        <v>0</v>
      </c>
      <c r="E99" s="57"/>
      <c r="F99" s="59" t="e">
        <f>F80+F97</f>
        <v>#REF!</v>
      </c>
      <c r="G99" s="57"/>
      <c r="H99" s="59">
        <f>H80+H97</f>
        <v>384506924</v>
      </c>
      <c r="I99" s="57"/>
      <c r="J99" s="59">
        <f>J80+J97</f>
        <v>385781553</v>
      </c>
      <c r="K99" s="3"/>
      <c r="O99" s="59" t="e">
        <f>O80+O97</f>
        <v>#REF!</v>
      </c>
      <c r="P99" s="57"/>
      <c r="Q99" s="59" t="e">
        <f>Q80+Q97</f>
        <v>#REF!</v>
      </c>
      <c r="R99" s="15" t="e">
        <f t="shared" si="1"/>
        <v>#REF!</v>
      </c>
    </row>
    <row r="100" spans="1:18">
      <c r="B100" s="11"/>
      <c r="C100" s="78"/>
      <c r="D100" s="54"/>
      <c r="E100" s="54"/>
      <c r="F100" s="54"/>
      <c r="G100" s="54"/>
      <c r="H100" s="54"/>
      <c r="I100" s="54"/>
      <c r="J100" s="54"/>
      <c r="K100" s="3"/>
      <c r="O100" s="54"/>
      <c r="P100" s="54"/>
      <c r="Q100" s="54"/>
      <c r="R100" s="15"/>
    </row>
    <row r="101" spans="1:18">
      <c r="B101" s="11" t="s">
        <v>76</v>
      </c>
      <c r="C101" s="78"/>
      <c r="D101" s="54"/>
      <c r="E101" s="54"/>
      <c r="F101" s="54"/>
      <c r="G101" s="54"/>
      <c r="H101" s="54"/>
      <c r="I101" s="54"/>
      <c r="J101" s="54"/>
      <c r="K101" s="3"/>
      <c r="O101" s="54"/>
      <c r="P101" s="54"/>
      <c r="Q101" s="54"/>
      <c r="R101" s="15"/>
    </row>
    <row r="102" spans="1:18">
      <c r="A102" s="49">
        <v>6001</v>
      </c>
      <c r="B102" s="11" t="s">
        <v>77</v>
      </c>
      <c r="C102" s="78"/>
      <c r="D102" s="51">
        <v>70655000</v>
      </c>
      <c r="E102" s="54"/>
      <c r="F102" s="51" t="e">
        <f>-SUMIF(#REF!,'1-Pasqyra e Pozicioni Finan BS'!A102,#REF!)</f>
        <v>#REF!</v>
      </c>
      <c r="G102" s="54"/>
      <c r="H102" s="55">
        <v>70655000</v>
      </c>
      <c r="I102" s="54"/>
      <c r="J102" s="55">
        <v>70655000</v>
      </c>
      <c r="K102" s="3"/>
      <c r="O102" s="51" t="e">
        <f>-SUMIF(#REF!,A:A,#REF!)</f>
        <v>#REF!</v>
      </c>
      <c r="P102" s="54"/>
      <c r="Q102" s="55" t="e">
        <f>-SUMIF(#REF!,'1-Pasqyra e Pozicioni Finan BS'!A102,#REF!)</f>
        <v>#REF!</v>
      </c>
      <c r="R102" s="15" t="e">
        <f t="shared" si="1"/>
        <v>#REF!</v>
      </c>
    </row>
    <row r="103" spans="1:18" hidden="1">
      <c r="B103" s="11" t="s">
        <v>78</v>
      </c>
      <c r="C103" s="78"/>
      <c r="D103" s="51">
        <v>0</v>
      </c>
      <c r="E103" s="54"/>
      <c r="F103" s="51" t="e">
        <f>-SUMIF(#REF!,'1-Pasqyra e Pozicioni Finan BS'!A103,#REF!)</f>
        <v>#REF!</v>
      </c>
      <c r="G103" s="54"/>
      <c r="H103" s="55"/>
      <c r="I103" s="54"/>
      <c r="J103" s="55"/>
      <c r="K103" s="3"/>
      <c r="O103" s="51" t="e">
        <f>-SUMIF(#REF!,A:A,#REF!)</f>
        <v>#REF!</v>
      </c>
      <c r="P103" s="54"/>
      <c r="Q103" s="55" t="e">
        <f>-SUMIF(#REF!,'1-Pasqyra e Pozicioni Finan BS'!A103,#REF!)</f>
        <v>#REF!</v>
      </c>
      <c r="R103" s="15" t="e">
        <f t="shared" si="1"/>
        <v>#REF!</v>
      </c>
    </row>
    <row r="104" spans="1:18" hidden="1">
      <c r="A104" s="49">
        <v>6004</v>
      </c>
      <c r="B104" s="11" t="s">
        <v>79</v>
      </c>
      <c r="C104" s="78"/>
      <c r="D104" s="51">
        <v>0</v>
      </c>
      <c r="E104" s="54"/>
      <c r="F104" s="51" t="e">
        <f>-SUMIF(#REF!,'1-Pasqyra e Pozicioni Finan BS'!A104,#REF!)</f>
        <v>#REF!</v>
      </c>
      <c r="G104" s="54"/>
      <c r="H104" s="55">
        <v>0</v>
      </c>
      <c r="I104" s="54"/>
      <c r="J104" s="55">
        <v>0</v>
      </c>
      <c r="K104" s="3"/>
      <c r="O104" s="51" t="e">
        <f>-SUMIF(#REF!,A:A,#REF!)</f>
        <v>#REF!</v>
      </c>
      <c r="P104" s="54"/>
      <c r="Q104" s="55" t="e">
        <f>-SUMIF(#REF!,'1-Pasqyra e Pozicioni Finan BS'!A104,#REF!)</f>
        <v>#REF!</v>
      </c>
      <c r="R104" s="15" t="e">
        <f t="shared" si="1"/>
        <v>#REF!</v>
      </c>
    </row>
    <row r="105" spans="1:18">
      <c r="B105" s="11" t="s">
        <v>80</v>
      </c>
      <c r="C105" s="78"/>
      <c r="D105" s="54"/>
      <c r="E105" s="54"/>
      <c r="F105" s="54"/>
      <c r="G105" s="54"/>
      <c r="H105" s="54"/>
      <c r="I105" s="54"/>
      <c r="J105" s="54"/>
      <c r="K105" s="3"/>
      <c r="O105" s="54"/>
      <c r="P105" s="54"/>
      <c r="Q105" s="54"/>
      <c r="R105" s="15"/>
    </row>
    <row r="106" spans="1:18">
      <c r="A106" s="49">
        <v>6005</v>
      </c>
      <c r="B106" s="12" t="s">
        <v>81</v>
      </c>
      <c r="C106" s="78"/>
      <c r="D106" s="51">
        <v>2569208</v>
      </c>
      <c r="E106" s="54"/>
      <c r="F106" s="51" t="e">
        <f>-SUMIF(#REF!,'1-Pasqyra e Pozicioni Finan BS'!A106,#REF!)</f>
        <v>#REF!</v>
      </c>
      <c r="G106" s="54"/>
      <c r="H106" s="55">
        <v>2569208</v>
      </c>
      <c r="I106" s="54"/>
      <c r="J106" s="55">
        <v>2569208</v>
      </c>
      <c r="K106" s="3"/>
      <c r="O106" s="51" t="e">
        <f>-SUMIF(#REF!,A:A,#REF!)</f>
        <v>#REF!</v>
      </c>
      <c r="P106" s="54"/>
      <c r="Q106" s="55" t="e">
        <f>-SUMIF(#REF!,'1-Pasqyra e Pozicioni Finan BS'!A106,#REF!)</f>
        <v>#REF!</v>
      </c>
      <c r="R106" s="15" t="e">
        <f t="shared" si="1"/>
        <v>#REF!</v>
      </c>
    </row>
    <row r="107" spans="1:18">
      <c r="B107" s="12" t="s">
        <v>82</v>
      </c>
      <c r="C107" s="78"/>
      <c r="D107" s="51">
        <v>0</v>
      </c>
      <c r="E107" s="54"/>
      <c r="F107" s="51" t="e">
        <f>-SUMIF(#REF!,'1-Pasqyra e Pozicioni Finan BS'!A107,#REF!)</f>
        <v>#REF!</v>
      </c>
      <c r="G107" s="54"/>
      <c r="H107" s="55"/>
      <c r="I107" s="54"/>
      <c r="J107" s="55"/>
      <c r="K107" s="3"/>
      <c r="O107" s="51" t="e">
        <f>-SUMIF(#REF!,A:A,#REF!)</f>
        <v>#REF!</v>
      </c>
      <c r="P107" s="54"/>
      <c r="Q107" s="55" t="e">
        <f>-SUMIF(#REF!,'1-Pasqyra e Pozicioni Finan BS'!A107,#REF!)</f>
        <v>#REF!</v>
      </c>
      <c r="R107" s="15" t="e">
        <f t="shared" si="1"/>
        <v>#REF!</v>
      </c>
    </row>
    <row r="108" spans="1:18">
      <c r="A108" s="49">
        <v>6002</v>
      </c>
      <c r="B108" s="12" t="s">
        <v>80</v>
      </c>
      <c r="C108" s="78"/>
      <c r="D108" s="51">
        <v>8622158</v>
      </c>
      <c r="E108" s="54"/>
      <c r="F108" s="51" t="e">
        <f>-SUMIF(#REF!,'1-Pasqyra e Pozicioni Finan BS'!A108,#REF!)</f>
        <v>#REF!</v>
      </c>
      <c r="G108" s="54"/>
      <c r="H108" s="55">
        <v>8622158</v>
      </c>
      <c r="I108" s="54"/>
      <c r="J108" s="55">
        <v>8622158</v>
      </c>
      <c r="K108" s="3"/>
      <c r="O108" s="51" t="e">
        <f>-SUMIF(#REF!,A:A,#REF!)</f>
        <v>#REF!</v>
      </c>
      <c r="P108" s="54"/>
      <c r="Q108" s="55" t="e">
        <f>-SUMIF(#REF!,'1-Pasqyra e Pozicioni Finan BS'!A108,#REF!)</f>
        <v>#REF!</v>
      </c>
      <c r="R108" s="15" t="e">
        <f t="shared" si="1"/>
        <v>#REF!</v>
      </c>
    </row>
    <row r="109" spans="1:18">
      <c r="A109" s="49">
        <v>6003</v>
      </c>
      <c r="B109" s="11" t="s">
        <v>83</v>
      </c>
      <c r="C109" s="78">
        <v>16</v>
      </c>
      <c r="D109" s="51">
        <v>-59766457</v>
      </c>
      <c r="E109" s="54"/>
      <c r="F109" s="51" t="e">
        <f>-SUMIF(#REF!,'1-Pasqyra e Pozicioni Finan BS'!A109,#REF!)</f>
        <v>#REF!</v>
      </c>
      <c r="G109" s="54"/>
      <c r="H109" s="55">
        <v>-47072542</v>
      </c>
      <c r="I109" s="54"/>
      <c r="J109" s="55">
        <v>-42744303</v>
      </c>
      <c r="K109" s="3"/>
      <c r="M109" s="15"/>
      <c r="O109" s="51" t="e">
        <f>-SUMIF(#REF!,A:A,#REF!)</f>
        <v>#REF!</v>
      </c>
      <c r="P109" s="54"/>
      <c r="Q109" s="55" t="e">
        <f>-SUMIF(#REF!,'1-Pasqyra e Pozicioni Finan BS'!A109,#REF!)</f>
        <v>#REF!</v>
      </c>
      <c r="R109" s="15" t="e">
        <f t="shared" si="1"/>
        <v>#REF!</v>
      </c>
    </row>
    <row r="110" spans="1:18">
      <c r="A110" s="50"/>
      <c r="B110" s="11" t="s">
        <v>84</v>
      </c>
      <c r="C110" s="78"/>
      <c r="D110" s="51">
        <f>'2.1-Pasqyra e Perform. (natyra)'!F42</f>
        <v>-2884861.02</v>
      </c>
      <c r="E110" s="54"/>
      <c r="F110" s="51">
        <f>'2.1-Pasqyra e Perform. (natyra)'!F47</f>
        <v>-2884861.02</v>
      </c>
      <c r="G110" s="54"/>
      <c r="H110" s="55">
        <v>-12693916</v>
      </c>
      <c r="I110" s="54"/>
      <c r="J110" s="55">
        <v>-4328239</v>
      </c>
      <c r="K110" s="3"/>
      <c r="M110" s="13"/>
      <c r="O110" s="51">
        <f>'2.1-Pasqyra e Perform. (natyra)'!F47</f>
        <v>-2884861.02</v>
      </c>
      <c r="P110" s="54"/>
      <c r="Q110" s="55" t="e">
        <f>-SUMIF(#REF!,'1-Pasqyra e Pozicioni Finan BS'!A110,#REF!)</f>
        <v>#REF!</v>
      </c>
      <c r="R110" s="15" t="e">
        <f t="shared" si="1"/>
        <v>#REF!</v>
      </c>
    </row>
    <row r="111" spans="1:18" ht="18" customHeight="1">
      <c r="B111" s="11" t="s">
        <v>85</v>
      </c>
      <c r="C111" s="78"/>
      <c r="D111" s="60">
        <f>SUM(D102:D110)</f>
        <v>19195047.98</v>
      </c>
      <c r="E111" s="53"/>
      <c r="F111" s="60" t="e">
        <f>SUM(F102:F110)</f>
        <v>#REF!</v>
      </c>
      <c r="G111" s="53"/>
      <c r="H111" s="60">
        <f>SUM(H102:H110)</f>
        <v>22079908</v>
      </c>
      <c r="I111" s="53"/>
      <c r="J111" s="60">
        <f>SUM(J102:J110)</f>
        <v>34773824</v>
      </c>
      <c r="K111" s="3"/>
      <c r="M111" s="13"/>
      <c r="O111" s="60" t="e">
        <f>SUM(O102:O110)</f>
        <v>#REF!</v>
      </c>
      <c r="P111" s="53"/>
      <c r="Q111" s="60" t="e">
        <f>SUM(Q102:Q110)</f>
        <v>#REF!</v>
      </c>
      <c r="R111" s="15" t="e">
        <f t="shared" si="1"/>
        <v>#REF!</v>
      </c>
    </row>
    <row r="112" spans="1:18">
      <c r="B112" s="16" t="s">
        <v>86</v>
      </c>
      <c r="C112" s="78"/>
      <c r="D112" s="55"/>
      <c r="E112" s="54"/>
      <c r="F112" s="55"/>
      <c r="G112" s="54"/>
      <c r="H112" s="55"/>
      <c r="I112" s="54"/>
      <c r="J112" s="55"/>
      <c r="K112" s="3"/>
      <c r="O112" s="55"/>
      <c r="P112" s="54"/>
      <c r="Q112" s="55"/>
      <c r="R112" s="15">
        <f t="shared" si="1"/>
        <v>0</v>
      </c>
    </row>
    <row r="113" spans="2:18">
      <c r="B113" s="11" t="s">
        <v>87</v>
      </c>
      <c r="C113" s="78"/>
      <c r="D113" s="59">
        <f>SUM(D111:D112)</f>
        <v>19195047.98</v>
      </c>
      <c r="E113" s="57"/>
      <c r="F113" s="59" t="e">
        <f>SUM(F111:F112)</f>
        <v>#REF!</v>
      </c>
      <c r="G113" s="57"/>
      <c r="H113" s="59">
        <f>SUM(H111:H112)</f>
        <v>22079908</v>
      </c>
      <c r="I113" s="57"/>
      <c r="J113" s="59">
        <f>SUM(J111:J112)</f>
        <v>34773824</v>
      </c>
      <c r="K113" s="3"/>
      <c r="O113" s="59" t="e">
        <f>SUM(O111:O112)</f>
        <v>#REF!</v>
      </c>
      <c r="P113" s="57"/>
      <c r="Q113" s="59" t="e">
        <f>SUM(Q111:Q112)</f>
        <v>#REF!</v>
      </c>
      <c r="R113" s="15" t="e">
        <f t="shared" si="1"/>
        <v>#REF!</v>
      </c>
    </row>
    <row r="114" spans="2:18">
      <c r="B114" s="11"/>
      <c r="C114" s="78"/>
      <c r="D114" s="54"/>
      <c r="E114" s="54"/>
      <c r="F114" s="54"/>
      <c r="G114" s="54"/>
      <c r="H114" s="54"/>
      <c r="I114" s="54"/>
      <c r="J114" s="54"/>
      <c r="K114" s="17"/>
      <c r="O114" s="54"/>
      <c r="P114" s="54"/>
      <c r="Q114" s="54"/>
      <c r="R114" s="15"/>
    </row>
    <row r="115" spans="2:18" ht="15.75" thickBot="1">
      <c r="B115" s="18" t="s">
        <v>88</v>
      </c>
      <c r="C115" s="79"/>
      <c r="D115" s="58">
        <f>D99+D113</f>
        <v>19195047.98</v>
      </c>
      <c r="E115" s="57"/>
      <c r="F115" s="58" t="e">
        <f>F99+F113</f>
        <v>#REF!</v>
      </c>
      <c r="G115" s="57"/>
      <c r="H115" s="58">
        <f>H99+H113</f>
        <v>406586832</v>
      </c>
      <c r="I115" s="57"/>
      <c r="J115" s="58">
        <f>J99+J113</f>
        <v>420555377</v>
      </c>
      <c r="K115" s="19"/>
      <c r="O115" s="58" t="e">
        <f>O99+O113</f>
        <v>#REF!</v>
      </c>
      <c r="P115" s="57"/>
      <c r="Q115" s="58" t="e">
        <f>Q99+Q113</f>
        <v>#REF!</v>
      </c>
      <c r="R115" s="15" t="e">
        <f t="shared" si="1"/>
        <v>#REF!</v>
      </c>
    </row>
    <row r="116" spans="2:18" ht="15.75" thickTop="1">
      <c r="B116" s="20"/>
      <c r="C116" s="80"/>
      <c r="D116" s="21"/>
      <c r="E116" s="21"/>
      <c r="F116" s="21"/>
      <c r="G116" s="21"/>
      <c r="H116" s="21"/>
      <c r="I116" s="21"/>
      <c r="J116" s="21"/>
      <c r="K116" s="21"/>
      <c r="O116" s="21"/>
      <c r="P116" s="21"/>
      <c r="Q116" s="21"/>
    </row>
    <row r="117" spans="2:18">
      <c r="B117" s="20"/>
      <c r="C117" s="80"/>
      <c r="D117" s="21"/>
      <c r="E117" s="21"/>
      <c r="F117" s="21"/>
      <c r="G117" s="21"/>
      <c r="H117" s="113" t="s">
        <v>89</v>
      </c>
      <c r="I117" s="21"/>
      <c r="J117" s="21"/>
      <c r="K117" s="21"/>
      <c r="O117" s="21"/>
      <c r="P117" s="21"/>
      <c r="Q117" s="21"/>
    </row>
    <row r="118" spans="2:18">
      <c r="B118" s="20"/>
      <c r="C118" s="80"/>
      <c r="D118" s="21"/>
      <c r="E118" s="21"/>
      <c r="F118" s="21"/>
      <c r="G118" s="21"/>
      <c r="H118" s="113" t="s">
        <v>90</v>
      </c>
      <c r="I118" s="21"/>
      <c r="J118" s="21"/>
      <c r="K118" s="21"/>
      <c r="O118" s="21"/>
      <c r="P118" s="21"/>
      <c r="Q118" s="21"/>
    </row>
    <row r="119" spans="2:18">
      <c r="B119" s="20"/>
      <c r="C119" s="80"/>
      <c r="D119" s="21"/>
      <c r="E119" s="21"/>
      <c r="F119" s="21"/>
      <c r="G119" s="21"/>
      <c r="H119" s="21"/>
      <c r="I119" s="21"/>
      <c r="J119" s="21"/>
      <c r="K119" s="21"/>
      <c r="O119" s="21"/>
      <c r="P119" s="21"/>
      <c r="Q119" s="21"/>
    </row>
    <row r="120" spans="2:18">
      <c r="B120" s="22" t="s">
        <v>91</v>
      </c>
      <c r="C120" s="83"/>
      <c r="D120" s="23">
        <f>D56-D115</f>
        <v>-12538585.98</v>
      </c>
      <c r="E120" s="22"/>
      <c r="F120" s="23" t="e">
        <f>F56-F115</f>
        <v>#REF!</v>
      </c>
      <c r="G120" s="22"/>
      <c r="H120" s="23">
        <f>H56-H115</f>
        <v>1</v>
      </c>
      <c r="I120" s="22"/>
      <c r="J120" s="23">
        <f>J56-J115</f>
        <v>0</v>
      </c>
      <c r="K120" s="24"/>
      <c r="O120" s="23" t="e">
        <f>O56-O115</f>
        <v>#REF!</v>
      </c>
      <c r="P120" s="22"/>
      <c r="Q120" s="23" t="e">
        <f>Q56-Q115</f>
        <v>#REF!</v>
      </c>
    </row>
    <row r="121" spans="2:18">
      <c r="B121" s="24"/>
      <c r="C121" s="80"/>
      <c r="D121" s="24"/>
      <c r="E121" s="24"/>
      <c r="F121" s="24"/>
      <c r="G121" s="24"/>
      <c r="H121" s="24"/>
      <c r="I121" s="24"/>
      <c r="J121" s="24"/>
      <c r="K121" s="24"/>
      <c r="O121" s="24"/>
      <c r="P121" s="24"/>
      <c r="Q121" s="24"/>
    </row>
    <row r="122" spans="2:18">
      <c r="B122" s="24"/>
      <c r="C122" s="80"/>
      <c r="D122" s="24"/>
      <c r="E122" s="24"/>
      <c r="F122" s="24"/>
      <c r="G122" s="24"/>
      <c r="H122" s="24"/>
      <c r="I122" s="24"/>
      <c r="J122" s="24"/>
      <c r="K122" s="24"/>
      <c r="O122" s="24"/>
      <c r="P122" s="24"/>
      <c r="Q122" s="24"/>
    </row>
    <row r="123" spans="2:18" ht="30" customHeight="1">
      <c r="B123" s="47"/>
      <c r="C123" s="82"/>
      <c r="D123" s="47"/>
      <c r="E123" s="47"/>
      <c r="F123" s="47"/>
      <c r="G123" s="47"/>
      <c r="H123" s="47"/>
      <c r="I123" s="47"/>
      <c r="J123" s="47"/>
      <c r="K123" s="24"/>
      <c r="O123" s="47"/>
      <c r="P123" s="47"/>
      <c r="Q123" s="47"/>
    </row>
    <row r="124" spans="2:18">
      <c r="B124" s="24"/>
      <c r="C124" s="80"/>
      <c r="D124" s="24"/>
      <c r="E124" s="24"/>
      <c r="F124" s="24"/>
      <c r="G124" s="24"/>
      <c r="H124" s="24"/>
      <c r="I124" s="24"/>
      <c r="J124" s="24"/>
      <c r="K124" s="24"/>
      <c r="O124" s="24"/>
      <c r="P124" s="24"/>
      <c r="Q124" s="24"/>
    </row>
    <row r="125" spans="2:18">
      <c r="B125" s="24"/>
      <c r="C125" s="80"/>
      <c r="D125" s="24"/>
      <c r="E125" s="24"/>
      <c r="F125" s="24"/>
      <c r="G125" s="24"/>
      <c r="H125" s="24"/>
      <c r="I125" s="24"/>
      <c r="J125" s="24"/>
      <c r="K125" s="24"/>
      <c r="O125" s="24"/>
      <c r="P125" s="24"/>
      <c r="Q125" s="24"/>
    </row>
    <row r="126" spans="2:18">
      <c r="B126" s="24"/>
      <c r="C126" s="80"/>
      <c r="D126" s="24"/>
      <c r="E126" s="24"/>
      <c r="F126" s="24"/>
      <c r="G126" s="24"/>
      <c r="H126" s="24"/>
      <c r="I126" s="24"/>
      <c r="J126" s="24"/>
      <c r="K126" s="24"/>
      <c r="O126" s="24"/>
      <c r="P126" s="24"/>
      <c r="Q126" s="24"/>
    </row>
    <row r="127" spans="2:18">
      <c r="B127" s="24"/>
      <c r="C127" s="80"/>
      <c r="D127" s="24"/>
      <c r="E127" s="24"/>
      <c r="F127" s="24"/>
      <c r="G127" s="24"/>
      <c r="H127" s="24"/>
      <c r="I127" s="24"/>
      <c r="J127" s="24"/>
      <c r="K127" s="24"/>
      <c r="O127" s="24"/>
      <c r="P127" s="24"/>
      <c r="Q127" s="24"/>
    </row>
    <row r="128" spans="2:18">
      <c r="B128" s="24"/>
      <c r="C128" s="80"/>
      <c r="D128" s="24"/>
      <c r="E128" s="24"/>
      <c r="F128" s="24"/>
      <c r="G128" s="24"/>
      <c r="H128" s="24"/>
      <c r="I128" s="24"/>
      <c r="J128" s="24"/>
      <c r="K128" s="24"/>
      <c r="O128" s="24"/>
      <c r="P128" s="24"/>
      <c r="Q128" s="24"/>
    </row>
    <row r="129" spans="2:17">
      <c r="B129" s="24"/>
      <c r="C129" s="80"/>
      <c r="D129" s="24"/>
      <c r="E129" s="24"/>
      <c r="F129" s="24"/>
      <c r="G129" s="24"/>
      <c r="H129" s="24"/>
      <c r="I129" s="24"/>
      <c r="J129" s="24"/>
      <c r="K129" s="24"/>
      <c r="O129" s="24"/>
      <c r="P129" s="24"/>
      <c r="Q129" s="24"/>
    </row>
    <row r="130" spans="2:17">
      <c r="B130" s="24"/>
      <c r="C130" s="80"/>
      <c r="D130" s="21"/>
      <c r="E130" s="21"/>
      <c r="F130" s="21"/>
      <c r="G130" s="21"/>
      <c r="H130" s="21"/>
      <c r="I130" s="21"/>
      <c r="J130" s="21"/>
      <c r="K130" s="21"/>
      <c r="O130" s="21"/>
      <c r="P130" s="21"/>
      <c r="Q130" s="21"/>
    </row>
    <row r="131" spans="2:17">
      <c r="B131" s="24"/>
      <c r="C131" s="80"/>
      <c r="D131" s="21"/>
      <c r="E131" s="21"/>
      <c r="F131" s="21"/>
      <c r="G131" s="21"/>
      <c r="H131" s="21"/>
      <c r="I131" s="21"/>
      <c r="J131" s="21"/>
      <c r="K131" s="21"/>
      <c r="O131" s="21"/>
      <c r="P131" s="21"/>
      <c r="Q131" s="21"/>
    </row>
    <row r="132" spans="2:17">
      <c r="B132" s="24"/>
      <c r="C132" s="80"/>
      <c r="D132" s="21"/>
      <c r="E132" s="21"/>
      <c r="F132" s="21"/>
      <c r="G132" s="21"/>
      <c r="H132" s="21"/>
      <c r="I132" s="21"/>
      <c r="J132" s="21"/>
      <c r="K132" s="21"/>
      <c r="O132" s="21"/>
      <c r="P132" s="21"/>
      <c r="Q132" s="21"/>
    </row>
    <row r="133" spans="2:17">
      <c r="B133" s="24"/>
      <c r="C133" s="80"/>
      <c r="D133" s="21"/>
      <c r="E133" s="21"/>
      <c r="F133" s="21"/>
      <c r="G133" s="21"/>
      <c r="H133" s="21"/>
      <c r="I133" s="21"/>
      <c r="J133" s="21"/>
      <c r="K133" s="21"/>
      <c r="O133" s="21"/>
      <c r="P133" s="21"/>
      <c r="Q133" s="21"/>
    </row>
    <row r="134" spans="2:17">
      <c r="B134" s="24"/>
      <c r="C134" s="80"/>
      <c r="D134" s="21"/>
      <c r="E134" s="21"/>
      <c r="F134" s="21"/>
      <c r="G134" s="21"/>
      <c r="H134" s="21"/>
      <c r="I134" s="21"/>
      <c r="J134" s="21"/>
      <c r="K134" s="21"/>
      <c r="O134" s="21"/>
      <c r="P134" s="21"/>
      <c r="Q134" s="21"/>
    </row>
    <row r="135" spans="2:17">
      <c r="B135" s="24"/>
      <c r="C135" s="80"/>
      <c r="D135" s="21"/>
      <c r="E135" s="21"/>
      <c r="F135" s="21"/>
      <c r="G135" s="21"/>
      <c r="H135" s="21"/>
      <c r="I135" s="21"/>
      <c r="J135" s="21"/>
      <c r="K135" s="21"/>
      <c r="O135" s="21"/>
      <c r="P135" s="21"/>
      <c r="Q135" s="21"/>
    </row>
  </sheetData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published="0"/>
  <dimension ref="A2:J43"/>
  <sheetViews>
    <sheetView topLeftCell="A24" workbookViewId="0">
      <selection sqref="A1:J43"/>
    </sheetView>
  </sheetViews>
  <sheetFormatPr defaultColWidth="8.85546875" defaultRowHeight="12.75"/>
  <cols>
    <col min="1" max="2" width="8.85546875" style="87"/>
    <col min="3" max="3" width="9.28515625" style="87" customWidth="1"/>
    <col min="4" max="4" width="11.42578125" style="87" customWidth="1"/>
    <col min="5" max="5" width="12.85546875" style="87" customWidth="1"/>
    <col min="6" max="6" width="5.42578125" style="87" customWidth="1"/>
    <col min="7" max="8" width="8.85546875" style="87"/>
    <col min="9" max="9" width="15.42578125" style="87" customWidth="1"/>
    <col min="10" max="10" width="9.5703125" style="87" customWidth="1"/>
    <col min="11" max="11" width="1.85546875" style="87" customWidth="1"/>
    <col min="12" max="16384" width="8.85546875" style="87"/>
  </cols>
  <sheetData>
    <row r="2" spans="1:10">
      <c r="A2" s="84"/>
      <c r="B2" s="85"/>
      <c r="C2" s="85"/>
      <c r="D2" s="85"/>
      <c r="E2" s="85"/>
      <c r="F2" s="85"/>
      <c r="G2" s="85"/>
      <c r="H2" s="85"/>
      <c r="I2" s="85"/>
      <c r="J2" s="86"/>
    </row>
    <row r="3" spans="1:10" s="94" customFormat="1" ht="12">
      <c r="A3" s="88"/>
      <c r="B3" s="89" t="s">
        <v>92</v>
      </c>
      <c r="C3" s="89"/>
      <c r="D3" s="89"/>
      <c r="E3" s="90" t="s">
        <v>93</v>
      </c>
      <c r="F3" s="91"/>
      <c r="G3" s="92"/>
      <c r="H3" s="90"/>
      <c r="I3" s="89"/>
      <c r="J3" s="93"/>
    </row>
    <row r="4" spans="1:10" s="94" customFormat="1" ht="12">
      <c r="A4" s="88"/>
      <c r="B4" s="89" t="s">
        <v>94</v>
      </c>
      <c r="C4" s="89"/>
      <c r="D4" s="89"/>
      <c r="E4" s="90" t="s">
        <v>95</v>
      </c>
      <c r="F4" s="95"/>
      <c r="G4" s="96"/>
      <c r="H4" s="97"/>
      <c r="I4" s="97"/>
      <c r="J4" s="93"/>
    </row>
    <row r="5" spans="1:10" s="94" customFormat="1" ht="12">
      <c r="A5" s="88"/>
      <c r="B5" s="89" t="s">
        <v>96</v>
      </c>
      <c r="C5" s="89"/>
      <c r="D5" s="89"/>
      <c r="E5" s="98" t="s">
        <v>97</v>
      </c>
      <c r="F5" s="99"/>
      <c r="G5" s="99"/>
      <c r="H5" s="99"/>
      <c r="I5" s="99"/>
      <c r="J5" s="100"/>
    </row>
    <row r="6" spans="1:10" s="94" customFormat="1" ht="12">
      <c r="A6" s="88"/>
      <c r="B6" s="89"/>
      <c r="C6" s="89"/>
      <c r="D6" s="89"/>
      <c r="E6" s="89"/>
      <c r="F6" s="89"/>
      <c r="G6" s="139" t="s">
        <v>98</v>
      </c>
      <c r="H6" s="139"/>
      <c r="I6" s="89"/>
      <c r="J6" s="93"/>
    </row>
    <row r="7" spans="1:10" s="94" customFormat="1" ht="12">
      <c r="A7" s="88"/>
      <c r="B7" s="89"/>
      <c r="C7" s="89"/>
      <c r="D7" s="89"/>
      <c r="E7" s="89"/>
      <c r="F7" s="89"/>
      <c r="I7" s="89"/>
      <c r="J7" s="93"/>
    </row>
    <row r="8" spans="1:10" s="94" customFormat="1" ht="12">
      <c r="A8" s="88"/>
      <c r="B8" s="89" t="s">
        <v>99</v>
      </c>
      <c r="C8" s="89"/>
      <c r="D8" s="89"/>
      <c r="E8" s="101" t="s">
        <v>100</v>
      </c>
      <c r="F8" s="102"/>
      <c r="G8" s="89"/>
      <c r="H8" s="89"/>
      <c r="I8" s="89"/>
      <c r="J8" s="93"/>
    </row>
    <row r="9" spans="1:10" s="94" customFormat="1" ht="12">
      <c r="A9" s="88"/>
      <c r="B9" s="89" t="s">
        <v>101</v>
      </c>
      <c r="C9" s="89"/>
      <c r="D9" s="89"/>
      <c r="E9" s="97"/>
      <c r="F9" s="102"/>
      <c r="G9" s="89"/>
      <c r="H9" s="89"/>
      <c r="I9" s="89"/>
      <c r="J9" s="93"/>
    </row>
    <row r="10" spans="1:10" s="94" customFormat="1" ht="12">
      <c r="A10" s="88"/>
      <c r="B10" s="89"/>
      <c r="C10" s="89"/>
      <c r="D10" s="89"/>
      <c r="E10" s="89"/>
      <c r="F10" s="89"/>
      <c r="G10" s="89"/>
      <c r="H10" s="89"/>
      <c r="I10" s="89"/>
      <c r="J10" s="93"/>
    </row>
    <row r="11" spans="1:10" s="94" customFormat="1" ht="12">
      <c r="A11" s="88"/>
      <c r="B11" s="89" t="s">
        <v>102</v>
      </c>
      <c r="C11" s="89"/>
      <c r="D11" s="89"/>
      <c r="E11" s="140" t="s">
        <v>103</v>
      </c>
      <c r="F11" s="140"/>
      <c r="G11" s="140"/>
      <c r="H11" s="140"/>
      <c r="I11" s="140"/>
      <c r="J11" s="93"/>
    </row>
    <row r="12" spans="1:10" s="94" customFormat="1" ht="12">
      <c r="A12" s="88"/>
      <c r="B12" s="89"/>
      <c r="C12" s="89"/>
      <c r="D12" s="89"/>
      <c r="E12" s="141" t="s">
        <v>104</v>
      </c>
      <c r="F12" s="141"/>
      <c r="G12" s="141"/>
      <c r="H12" s="141"/>
      <c r="I12" s="141"/>
      <c r="J12" s="103"/>
    </row>
    <row r="13" spans="1:10">
      <c r="A13" s="104"/>
      <c r="E13" s="140" t="s">
        <v>105</v>
      </c>
      <c r="F13" s="140"/>
      <c r="G13" s="140"/>
      <c r="H13" s="140"/>
      <c r="I13" s="140"/>
      <c r="J13" s="105"/>
    </row>
    <row r="14" spans="1:10">
      <c r="A14" s="104"/>
      <c r="E14" s="141" t="s">
        <v>106</v>
      </c>
      <c r="F14" s="141"/>
      <c r="G14" s="141"/>
      <c r="H14" s="141"/>
      <c r="I14" s="141"/>
      <c r="J14" s="105"/>
    </row>
    <row r="15" spans="1:10">
      <c r="A15" s="104"/>
      <c r="J15" s="105"/>
    </row>
    <row r="16" spans="1:10">
      <c r="A16" s="104"/>
      <c r="J16" s="105"/>
    </row>
    <row r="17" spans="1:10">
      <c r="A17" s="104"/>
      <c r="J17" s="105"/>
    </row>
    <row r="18" spans="1:10">
      <c r="A18" s="104"/>
      <c r="J18" s="105"/>
    </row>
    <row r="19" spans="1:10">
      <c r="A19" s="104"/>
      <c r="J19" s="105"/>
    </row>
    <row r="20" spans="1:10">
      <c r="A20" s="104"/>
      <c r="J20" s="105"/>
    </row>
    <row r="21" spans="1:10" ht="33">
      <c r="A21" s="142" t="s">
        <v>107</v>
      </c>
      <c r="B21" s="143"/>
      <c r="C21" s="143"/>
      <c r="D21" s="143"/>
      <c r="E21" s="143"/>
      <c r="F21" s="143"/>
      <c r="G21" s="143"/>
      <c r="H21" s="143"/>
      <c r="I21" s="143"/>
      <c r="J21" s="144"/>
    </row>
    <row r="22" spans="1:10">
      <c r="A22" s="104"/>
      <c r="B22" s="145"/>
      <c r="C22" s="145"/>
      <c r="D22" s="145"/>
      <c r="E22" s="145"/>
      <c r="F22" s="145"/>
      <c r="G22" s="145"/>
      <c r="H22" s="145"/>
      <c r="I22" s="145"/>
      <c r="J22" s="105"/>
    </row>
    <row r="23" spans="1:10" ht="33">
      <c r="A23" s="142" t="s">
        <v>108</v>
      </c>
      <c r="B23" s="143"/>
      <c r="C23" s="143"/>
      <c r="D23" s="143"/>
      <c r="E23" s="143"/>
      <c r="F23" s="143"/>
      <c r="G23" s="143"/>
      <c r="H23" s="143"/>
      <c r="I23" s="143"/>
      <c r="J23" s="144"/>
    </row>
    <row r="24" spans="1:10">
      <c r="A24" s="104"/>
      <c r="J24" s="105"/>
    </row>
    <row r="25" spans="1:10" ht="18.75">
      <c r="A25" s="150"/>
      <c r="B25" s="151"/>
      <c r="C25" s="151"/>
      <c r="D25" s="151"/>
      <c r="E25" s="151"/>
      <c r="F25" s="151"/>
      <c r="G25" s="151"/>
      <c r="H25" s="151"/>
      <c r="I25" s="151"/>
      <c r="J25" s="152"/>
    </row>
    <row r="26" spans="1:10">
      <c r="A26" s="104"/>
      <c r="J26" s="105"/>
    </row>
    <row r="27" spans="1:10">
      <c r="A27" s="153"/>
      <c r="B27" s="154"/>
      <c r="C27" s="154"/>
      <c r="D27" s="154"/>
      <c r="E27" s="154"/>
      <c r="F27" s="154"/>
      <c r="G27" s="154"/>
      <c r="H27" s="154"/>
      <c r="I27" s="154"/>
      <c r="J27" s="155"/>
    </row>
    <row r="28" spans="1:10">
      <c r="A28" s="104"/>
      <c r="J28" s="105"/>
    </row>
    <row r="29" spans="1:10">
      <c r="A29" s="104"/>
      <c r="J29" s="105"/>
    </row>
    <row r="30" spans="1:10">
      <c r="A30" s="104"/>
      <c r="J30" s="105"/>
    </row>
    <row r="31" spans="1:10">
      <c r="A31" s="104"/>
      <c r="J31" s="105"/>
    </row>
    <row r="32" spans="1:10">
      <c r="A32" s="104"/>
      <c r="J32" s="105"/>
    </row>
    <row r="33" spans="1:10">
      <c r="A33" s="104"/>
      <c r="J33" s="105"/>
    </row>
    <row r="34" spans="1:10" s="94" customFormat="1" ht="12">
      <c r="A34" s="88"/>
      <c r="B34" s="89" t="s">
        <v>109</v>
      </c>
      <c r="C34" s="89"/>
      <c r="D34" s="89"/>
      <c r="E34" s="89"/>
      <c r="F34" s="89"/>
      <c r="G34" s="139" t="s">
        <v>110</v>
      </c>
      <c r="H34" s="139"/>
      <c r="J34" s="93"/>
    </row>
    <row r="35" spans="1:10" s="94" customFormat="1" ht="12">
      <c r="A35" s="88"/>
      <c r="B35" s="89"/>
      <c r="C35" s="89"/>
      <c r="D35" s="89"/>
      <c r="E35" s="89"/>
      <c r="F35" s="89"/>
      <c r="G35" s="147"/>
      <c r="H35" s="147"/>
      <c r="J35" s="93"/>
    </row>
    <row r="36" spans="1:10" s="94" customFormat="1" ht="12">
      <c r="A36" s="88"/>
      <c r="B36" s="89" t="s">
        <v>111</v>
      </c>
      <c r="C36" s="89"/>
      <c r="D36" s="89"/>
      <c r="E36" s="89"/>
      <c r="F36" s="89"/>
      <c r="G36" s="139" t="s">
        <v>112</v>
      </c>
      <c r="H36" s="139"/>
      <c r="J36" s="93"/>
    </row>
    <row r="37" spans="1:10" s="94" customFormat="1" ht="12">
      <c r="A37" s="88"/>
      <c r="B37" s="89"/>
      <c r="C37" s="89"/>
      <c r="D37" s="89"/>
      <c r="E37" s="89"/>
      <c r="F37" s="89"/>
      <c r="G37" s="147"/>
      <c r="H37" s="147"/>
      <c r="J37" s="93"/>
    </row>
    <row r="38" spans="1:10">
      <c r="A38" s="104"/>
      <c r="B38" s="106"/>
      <c r="C38" s="106"/>
      <c r="D38" s="106"/>
      <c r="E38" s="106"/>
      <c r="F38" s="106"/>
      <c r="G38" s="106"/>
      <c r="H38" s="106"/>
      <c r="J38" s="105"/>
    </row>
    <row r="39" spans="1:10" s="108" customFormat="1" ht="15.75">
      <c r="A39" s="107"/>
      <c r="B39" s="89" t="s">
        <v>113</v>
      </c>
      <c r="C39" s="89"/>
      <c r="D39" s="89"/>
      <c r="E39" s="89"/>
      <c r="F39" s="102" t="s">
        <v>114</v>
      </c>
      <c r="G39" s="146" t="s">
        <v>115</v>
      </c>
      <c r="H39" s="147"/>
      <c r="J39" s="109"/>
    </row>
    <row r="40" spans="1:10" s="108" customFormat="1" ht="15.75">
      <c r="A40" s="107"/>
      <c r="B40" s="89"/>
      <c r="C40" s="89"/>
      <c r="D40" s="89"/>
      <c r="E40" s="89"/>
      <c r="F40" s="102" t="s">
        <v>116</v>
      </c>
      <c r="G40" s="148" t="s">
        <v>117</v>
      </c>
      <c r="H40" s="139"/>
      <c r="J40" s="109"/>
    </row>
    <row r="41" spans="1:10" s="108" customFormat="1" ht="15.75">
      <c r="A41" s="107"/>
      <c r="B41" s="89"/>
      <c r="C41" s="89"/>
      <c r="D41" s="89"/>
      <c r="E41" s="89"/>
      <c r="F41" s="102"/>
      <c r="G41" s="102"/>
      <c r="H41" s="102"/>
      <c r="J41" s="109"/>
    </row>
    <row r="42" spans="1:10" s="108" customFormat="1" ht="15.75">
      <c r="A42" s="107"/>
      <c r="B42" s="89" t="s">
        <v>118</v>
      </c>
      <c r="C42" s="89"/>
      <c r="D42" s="89"/>
      <c r="E42" s="102"/>
      <c r="F42" s="89"/>
      <c r="G42" s="149" t="s">
        <v>119</v>
      </c>
      <c r="H42" s="139"/>
      <c r="J42" s="109"/>
    </row>
    <row r="43" spans="1:10">
      <c r="A43" s="110"/>
      <c r="B43" s="111"/>
      <c r="C43" s="111"/>
      <c r="D43" s="111"/>
      <c r="E43" s="111"/>
      <c r="F43" s="111"/>
      <c r="G43" s="111"/>
      <c r="H43" s="111"/>
      <c r="I43" s="111"/>
      <c r="J43" s="112"/>
    </row>
  </sheetData>
  <mergeCells count="17">
    <mergeCell ref="G39:H39"/>
    <mergeCell ref="G40:H40"/>
    <mergeCell ref="G42:H42"/>
    <mergeCell ref="E13:I13"/>
    <mergeCell ref="E14:I14"/>
    <mergeCell ref="A25:J25"/>
    <mergeCell ref="A27:J27"/>
    <mergeCell ref="G34:H34"/>
    <mergeCell ref="G35:H35"/>
    <mergeCell ref="G36:H36"/>
    <mergeCell ref="G37:H37"/>
    <mergeCell ref="A23:J23"/>
    <mergeCell ref="G6:H6"/>
    <mergeCell ref="E11:I11"/>
    <mergeCell ref="E12:I12"/>
    <mergeCell ref="A21:J21"/>
    <mergeCell ref="B22:I22"/>
  </mergeCells>
  <pageMargins left="0.7" right="0.7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5"/>
  <sheetViews>
    <sheetView showGridLines="0" tabSelected="1" workbookViewId="0">
      <selection activeCell="N30" sqref="N30"/>
    </sheetView>
  </sheetViews>
  <sheetFormatPr defaultColWidth="9" defaultRowHeight="15"/>
  <cols>
    <col min="1" max="1" width="101.140625" style="3" customWidth="1"/>
    <col min="2" max="2" width="6.7109375" style="76" customWidth="1"/>
    <col min="3" max="3" width="2.5703125" style="2" hidden="1" customWidth="1"/>
    <col min="4" max="4" width="14.7109375" style="122" customWidth="1"/>
    <col min="5" max="5" width="2.5703125" style="2" customWidth="1"/>
    <col min="6" max="6" width="14.7109375" style="2" customWidth="1"/>
    <col min="7" max="7" width="2.5703125" style="2" customWidth="1"/>
    <col min="8" max="8" width="18.42578125" style="2" customWidth="1"/>
    <col min="9" max="9" width="2.42578125" style="2" customWidth="1"/>
    <col min="10" max="10" width="10.28515625" style="3" customWidth="1"/>
    <col min="11" max="11" width="11.5703125" style="3" bestFit="1" customWidth="1"/>
    <col min="12" max="16384" width="9" style="3"/>
  </cols>
  <sheetData>
    <row r="1" spans="1:11">
      <c r="A1" s="1" t="s">
        <v>120</v>
      </c>
      <c r="B1" s="75"/>
    </row>
    <row r="2" spans="1:11" ht="18">
      <c r="A2" s="118" t="s">
        <v>121</v>
      </c>
      <c r="B2"/>
      <c r="C2" s="119"/>
      <c r="D2" s="123"/>
      <c r="E2" s="120"/>
    </row>
    <row r="3" spans="1:11" ht="18">
      <c r="A3" s="121" t="s">
        <v>122</v>
      </c>
      <c r="B3"/>
      <c r="C3" s="120"/>
      <c r="D3" s="123"/>
      <c r="E3" s="120"/>
    </row>
    <row r="4" spans="1:11">
      <c r="A4" s="4" t="s">
        <v>1</v>
      </c>
      <c r="B4" s="75"/>
    </row>
    <row r="5" spans="1:11" ht="45">
      <c r="A5" s="1" t="s">
        <v>128</v>
      </c>
      <c r="C5" s="3"/>
      <c r="D5" s="125"/>
      <c r="E5" s="3"/>
      <c r="F5" s="2" t="s">
        <v>123</v>
      </c>
      <c r="H5" s="138" t="s">
        <v>124</v>
      </c>
      <c r="I5" s="3"/>
    </row>
    <row r="6" spans="1:11">
      <c r="A6" s="10"/>
      <c r="B6" s="81"/>
      <c r="C6" s="7"/>
      <c r="D6" s="124" t="s">
        <v>3</v>
      </c>
      <c r="E6" s="7"/>
      <c r="F6" s="7" t="s">
        <v>3</v>
      </c>
      <c r="G6" s="7"/>
      <c r="H6" s="7" t="s">
        <v>3</v>
      </c>
      <c r="I6" s="7"/>
    </row>
    <row r="7" spans="1:11">
      <c r="A7" s="10"/>
      <c r="B7" s="81"/>
      <c r="C7" s="7"/>
      <c r="D7" s="124" t="s">
        <v>4</v>
      </c>
      <c r="E7" s="7"/>
      <c r="F7" s="7" t="s">
        <v>4</v>
      </c>
      <c r="G7" s="7"/>
      <c r="H7" s="7" t="s">
        <v>4</v>
      </c>
      <c r="I7" s="7"/>
    </row>
    <row r="8" spans="1:11">
      <c r="A8" s="25"/>
      <c r="B8" s="72" t="s">
        <v>7</v>
      </c>
      <c r="C8" s="62"/>
      <c r="D8" s="126">
        <v>2023</v>
      </c>
      <c r="E8" s="62"/>
      <c r="F8" s="116">
        <v>2022</v>
      </c>
      <c r="G8" s="62"/>
      <c r="H8" s="116">
        <v>2022</v>
      </c>
      <c r="I8" s="10"/>
    </row>
    <row r="9" spans="1:11">
      <c r="A9" s="11" t="s">
        <v>129</v>
      </c>
      <c r="C9" s="32"/>
      <c r="D9" s="127"/>
      <c r="E9" s="32"/>
      <c r="F9" s="26"/>
      <c r="G9" s="32"/>
      <c r="H9" s="26"/>
      <c r="I9" s="26"/>
    </row>
    <row r="10" spans="1:11">
      <c r="A10" s="12" t="s">
        <v>130</v>
      </c>
      <c r="B10" s="77"/>
      <c r="C10" s="26"/>
      <c r="D10" s="127">
        <v>159574053</v>
      </c>
      <c r="E10" s="26"/>
      <c r="F10" s="27">
        <v>0</v>
      </c>
      <c r="G10" s="26"/>
      <c r="H10" s="27">
        <v>151697271</v>
      </c>
      <c r="I10" s="26"/>
    </row>
    <row r="11" spans="1:11" hidden="1">
      <c r="A11" s="12" t="s">
        <v>131</v>
      </c>
      <c r="B11" s="78"/>
      <c r="C11" s="26"/>
      <c r="D11" s="127"/>
      <c r="E11" s="26"/>
      <c r="F11" s="27"/>
      <c r="G11" s="26"/>
      <c r="H11" s="27"/>
      <c r="I11" s="26"/>
    </row>
    <row r="12" spans="1:11" hidden="1">
      <c r="A12" s="12" t="s">
        <v>132</v>
      </c>
      <c r="B12" s="78"/>
      <c r="C12" s="26"/>
      <c r="D12" s="127"/>
      <c r="E12" s="26"/>
      <c r="F12" s="27"/>
      <c r="G12" s="26"/>
      <c r="H12" s="27"/>
      <c r="I12" s="26"/>
    </row>
    <row r="13" spans="1:11" hidden="1">
      <c r="A13" s="12" t="s">
        <v>133</v>
      </c>
      <c r="B13" s="78"/>
      <c r="C13" s="26"/>
      <c r="D13" s="127"/>
      <c r="E13" s="26"/>
      <c r="F13" s="27"/>
      <c r="G13" s="26"/>
      <c r="H13" s="27"/>
      <c r="I13" s="26"/>
    </row>
    <row r="14" spans="1:11">
      <c r="A14" s="12" t="s">
        <v>134</v>
      </c>
      <c r="B14" s="78"/>
      <c r="C14" s="26"/>
      <c r="D14" s="127">
        <v>863072</v>
      </c>
      <c r="E14" s="26"/>
      <c r="F14" s="27">
        <v>0</v>
      </c>
      <c r="G14" s="26"/>
      <c r="H14" s="27">
        <v>1939755</v>
      </c>
      <c r="I14" s="26"/>
      <c r="K14" s="13"/>
    </row>
    <row r="15" spans="1:11" hidden="1">
      <c r="A15" s="11" t="s">
        <v>135</v>
      </c>
      <c r="B15" s="78"/>
      <c r="C15" s="26"/>
      <c r="D15" s="127">
        <v>0</v>
      </c>
      <c r="E15" s="26"/>
      <c r="F15" s="27">
        <v>0</v>
      </c>
      <c r="G15" s="26"/>
      <c r="H15" s="27">
        <v>0</v>
      </c>
      <c r="I15" s="26"/>
    </row>
    <row r="16" spans="1:11" hidden="1">
      <c r="A16" s="11" t="s">
        <v>136</v>
      </c>
      <c r="B16" s="78"/>
      <c r="C16" s="26"/>
      <c r="D16" s="127">
        <v>0</v>
      </c>
      <c r="E16" s="26"/>
      <c r="F16" s="27">
        <v>0</v>
      </c>
      <c r="G16" s="26"/>
      <c r="H16" s="27">
        <v>0</v>
      </c>
      <c r="I16" s="26"/>
    </row>
    <row r="17" spans="1:11">
      <c r="A17" s="11" t="s">
        <v>137</v>
      </c>
      <c r="B17" s="78"/>
      <c r="C17" s="26"/>
      <c r="D17" s="127">
        <v>0</v>
      </c>
      <c r="E17" s="26"/>
      <c r="F17" s="27">
        <v>0</v>
      </c>
      <c r="G17" s="26"/>
      <c r="H17" s="27">
        <v>0</v>
      </c>
      <c r="I17" s="26"/>
      <c r="K17" s="13"/>
    </row>
    <row r="18" spans="1:11">
      <c r="A18" s="11" t="s">
        <v>138</v>
      </c>
      <c r="B18" s="78"/>
      <c r="C18" s="32"/>
      <c r="D18" s="127"/>
      <c r="E18" s="32"/>
      <c r="F18" s="26"/>
      <c r="G18" s="32"/>
      <c r="H18" s="26"/>
      <c r="I18" s="26"/>
      <c r="K18" s="13"/>
    </row>
    <row r="19" spans="1:11">
      <c r="A19" s="12" t="s">
        <v>138</v>
      </c>
      <c r="B19" s="78">
        <v>9</v>
      </c>
      <c r="C19" s="26"/>
      <c r="D19" s="127">
        <v>-8082643</v>
      </c>
      <c r="E19" s="26"/>
      <c r="F19" s="27">
        <v>0</v>
      </c>
      <c r="G19" s="26"/>
      <c r="H19" s="27">
        <v>-14543003</v>
      </c>
      <c r="I19" s="26"/>
      <c r="K19" s="13"/>
    </row>
    <row r="20" spans="1:11" hidden="1">
      <c r="A20" s="12" t="s">
        <v>139</v>
      </c>
      <c r="B20" s="78"/>
      <c r="C20" s="26"/>
      <c r="D20" s="127">
        <v>0</v>
      </c>
      <c r="E20" s="26"/>
      <c r="F20" s="27">
        <v>0</v>
      </c>
      <c r="G20" s="26"/>
      <c r="H20" s="27">
        <v>0</v>
      </c>
      <c r="I20" s="26"/>
    </row>
    <row r="21" spans="1:11">
      <c r="A21" s="11" t="s">
        <v>140</v>
      </c>
      <c r="B21" s="78"/>
      <c r="C21" s="26"/>
      <c r="D21" s="127"/>
      <c r="E21" s="26"/>
      <c r="F21" s="26"/>
      <c r="G21" s="26"/>
      <c r="H21" s="26"/>
      <c r="I21" s="26"/>
    </row>
    <row r="22" spans="1:11">
      <c r="A22" s="12" t="s">
        <v>141</v>
      </c>
      <c r="B22" s="78">
        <v>7</v>
      </c>
      <c r="C22" s="26"/>
      <c r="D22" s="127">
        <v>-120030898</v>
      </c>
      <c r="E22" s="26"/>
      <c r="F22" s="27">
        <v>-1227272</v>
      </c>
      <c r="G22" s="26"/>
      <c r="H22" s="27">
        <v>-88940469</v>
      </c>
      <c r="I22" s="26"/>
    </row>
    <row r="23" spans="1:11">
      <c r="A23" s="12" t="s">
        <v>142</v>
      </c>
      <c r="B23" s="78">
        <v>7</v>
      </c>
      <c r="C23" s="26"/>
      <c r="D23" s="127">
        <v>-20010566</v>
      </c>
      <c r="E23" s="26"/>
      <c r="F23" s="27">
        <v>-182433</v>
      </c>
      <c r="G23" s="26"/>
      <c r="H23" s="27">
        <v>-14728664</v>
      </c>
      <c r="I23" s="26"/>
    </row>
    <row r="24" spans="1:11" hidden="1">
      <c r="A24" s="12" t="s">
        <v>143</v>
      </c>
      <c r="B24" s="78"/>
      <c r="C24" s="26"/>
      <c r="D24" s="127">
        <v>0</v>
      </c>
      <c r="E24" s="26"/>
      <c r="F24" s="27">
        <v>0</v>
      </c>
      <c r="G24" s="26"/>
      <c r="H24" s="27">
        <v>0</v>
      </c>
      <c r="I24" s="26"/>
    </row>
    <row r="25" spans="1:11">
      <c r="A25" s="11" t="s">
        <v>144</v>
      </c>
      <c r="B25" s="78"/>
      <c r="C25" s="26"/>
      <c r="D25" s="127">
        <v>0</v>
      </c>
      <c r="E25" s="26"/>
      <c r="F25" s="27">
        <v>0</v>
      </c>
      <c r="G25" s="26"/>
      <c r="H25" s="27">
        <v>0</v>
      </c>
      <c r="I25" s="26"/>
    </row>
    <row r="26" spans="1:11">
      <c r="A26" s="11" t="s">
        <v>145</v>
      </c>
      <c r="B26" s="78">
        <v>8</v>
      </c>
      <c r="C26" s="26"/>
      <c r="D26" s="127">
        <v>-19561006</v>
      </c>
      <c r="E26" s="26"/>
      <c r="F26" s="27">
        <v>0</v>
      </c>
      <c r="G26" s="26"/>
      <c r="H26" s="27">
        <v>-16132817</v>
      </c>
      <c r="I26" s="26"/>
    </row>
    <row r="27" spans="1:11">
      <c r="A27" s="11" t="s">
        <v>146</v>
      </c>
      <c r="B27" s="78">
        <v>10</v>
      </c>
      <c r="C27" s="26"/>
      <c r="D27" s="127">
        <v>-21689895</v>
      </c>
      <c r="E27" s="26"/>
      <c r="F27" s="27">
        <v>-1475156.02</v>
      </c>
      <c r="G27" s="26"/>
      <c r="H27" s="27">
        <v>-34538004</v>
      </c>
      <c r="I27" s="26"/>
    </row>
    <row r="28" spans="1:11">
      <c r="A28" s="11" t="s">
        <v>147</v>
      </c>
      <c r="B28" s="78"/>
      <c r="C28" s="26"/>
      <c r="D28" s="127"/>
      <c r="E28" s="26"/>
      <c r="F28" s="26"/>
      <c r="G28" s="26"/>
      <c r="H28" s="26"/>
      <c r="I28" s="26"/>
      <c r="K28" s="13"/>
    </row>
    <row r="29" spans="1:11" ht="15" customHeight="1">
      <c r="A29" s="12" t="s">
        <v>148</v>
      </c>
      <c r="B29" s="78"/>
      <c r="C29" s="26"/>
      <c r="D29" s="127">
        <v>0</v>
      </c>
      <c r="E29" s="26"/>
      <c r="F29" s="27">
        <v>0</v>
      </c>
      <c r="G29" s="26"/>
      <c r="H29" s="27">
        <v>0</v>
      </c>
      <c r="I29" s="26"/>
    </row>
    <row r="30" spans="1:11" ht="15" customHeight="1">
      <c r="A30" s="12" t="s">
        <v>149</v>
      </c>
      <c r="B30" s="78"/>
      <c r="C30" s="26"/>
      <c r="D30" s="127">
        <v>0</v>
      </c>
      <c r="E30" s="26"/>
      <c r="F30" s="27">
        <v>0</v>
      </c>
      <c r="G30" s="26"/>
      <c r="H30" s="27">
        <v>0</v>
      </c>
      <c r="I30" s="26"/>
    </row>
    <row r="31" spans="1:11" ht="15" customHeight="1">
      <c r="A31" s="12" t="s">
        <v>150</v>
      </c>
      <c r="B31" s="78"/>
      <c r="C31" s="26"/>
      <c r="D31" s="127">
        <v>0</v>
      </c>
      <c r="E31" s="26"/>
      <c r="F31" s="27">
        <v>0</v>
      </c>
      <c r="G31" s="26"/>
      <c r="H31" s="27">
        <v>6154830</v>
      </c>
      <c r="I31" s="26"/>
    </row>
    <row r="32" spans="1:11" ht="15" customHeight="1">
      <c r="A32" s="12" t="s">
        <v>151</v>
      </c>
      <c r="B32" s="78"/>
      <c r="C32" s="26"/>
      <c r="D32" s="127">
        <v>0</v>
      </c>
      <c r="E32" s="26"/>
      <c r="F32" s="27">
        <v>0</v>
      </c>
      <c r="G32" s="26"/>
      <c r="H32" s="27">
        <v>0</v>
      </c>
      <c r="I32" s="26"/>
    </row>
    <row r="33" spans="1:9" ht="15" customHeight="1">
      <c r="A33" s="12" t="s">
        <v>152</v>
      </c>
      <c r="B33" s="78"/>
      <c r="C33" s="26"/>
      <c r="D33" s="127">
        <v>0</v>
      </c>
      <c r="E33" s="26"/>
      <c r="F33" s="27">
        <v>0</v>
      </c>
      <c r="G33" s="26"/>
      <c r="H33" s="27">
        <v>0</v>
      </c>
      <c r="I33" s="26"/>
    </row>
    <row r="34" spans="1:9" ht="15" customHeight="1">
      <c r="A34" s="12" t="s">
        <v>153</v>
      </c>
      <c r="B34" s="78"/>
      <c r="C34" s="26"/>
      <c r="D34" s="127">
        <v>0</v>
      </c>
      <c r="E34" s="26"/>
      <c r="F34" s="27">
        <v>0</v>
      </c>
      <c r="G34" s="26"/>
      <c r="H34" s="27">
        <v>0</v>
      </c>
      <c r="I34" s="26"/>
    </row>
    <row r="35" spans="1:9">
      <c r="A35" s="11" t="s">
        <v>154</v>
      </c>
      <c r="B35" s="78"/>
      <c r="C35" s="26"/>
      <c r="D35" s="127">
        <v>0</v>
      </c>
      <c r="E35" s="26"/>
      <c r="F35" s="27">
        <v>0</v>
      </c>
      <c r="G35" s="26"/>
      <c r="H35" s="27">
        <v>0</v>
      </c>
      <c r="I35" s="26"/>
    </row>
    <row r="36" spans="1:9">
      <c r="A36" s="11" t="s">
        <v>155</v>
      </c>
      <c r="B36" s="78"/>
      <c r="C36" s="26"/>
      <c r="D36" s="127"/>
      <c r="E36" s="26"/>
      <c r="F36" s="26"/>
      <c r="G36" s="26"/>
      <c r="H36" s="26"/>
      <c r="I36" s="26"/>
    </row>
    <row r="37" spans="1:9">
      <c r="A37" s="12" t="s">
        <v>156</v>
      </c>
      <c r="B37" s="78"/>
      <c r="C37" s="26"/>
      <c r="D37" s="127">
        <v>0</v>
      </c>
      <c r="E37" s="26"/>
      <c r="F37" s="27">
        <v>0</v>
      </c>
      <c r="G37" s="26"/>
      <c r="H37" s="27">
        <v>-126260</v>
      </c>
      <c r="I37" s="26"/>
    </row>
    <row r="38" spans="1:9">
      <c r="A38" s="12" t="s">
        <v>157</v>
      </c>
      <c r="B38" s="78"/>
      <c r="C38" s="26"/>
      <c r="D38" s="127">
        <v>0</v>
      </c>
      <c r="E38" s="26"/>
      <c r="F38" s="27">
        <v>0</v>
      </c>
      <c r="G38" s="26"/>
      <c r="H38" s="27">
        <v>0</v>
      </c>
      <c r="I38" s="26"/>
    </row>
    <row r="39" spans="1:9">
      <c r="A39" s="12" t="s">
        <v>158</v>
      </c>
      <c r="B39" s="78"/>
      <c r="C39" s="26"/>
      <c r="D39" s="127">
        <v>0</v>
      </c>
      <c r="E39" s="26"/>
      <c r="F39" s="27">
        <v>0</v>
      </c>
      <c r="G39" s="26"/>
      <c r="H39" s="27">
        <v>0</v>
      </c>
      <c r="I39" s="26"/>
    </row>
    <row r="40" spans="1:9">
      <c r="A40" s="11" t="s">
        <v>159</v>
      </c>
      <c r="B40" s="78"/>
      <c r="C40" s="26"/>
      <c r="D40" s="127">
        <v>0</v>
      </c>
      <c r="E40" s="26"/>
      <c r="F40" s="27">
        <v>0</v>
      </c>
      <c r="G40" s="26"/>
      <c r="H40" s="27">
        <v>0</v>
      </c>
      <c r="I40" s="26"/>
    </row>
    <row r="41" spans="1:9" hidden="1">
      <c r="A41" s="11" t="s">
        <v>160</v>
      </c>
      <c r="B41" s="78"/>
      <c r="C41" s="26"/>
      <c r="D41" s="127"/>
      <c r="E41" s="26"/>
      <c r="F41" s="27"/>
      <c r="G41" s="26"/>
      <c r="H41" s="27"/>
      <c r="I41" s="26"/>
    </row>
    <row r="42" spans="1:9">
      <c r="A42" s="11" t="s">
        <v>161</v>
      </c>
      <c r="B42" s="78"/>
      <c r="C42" s="28"/>
      <c r="D42" s="128">
        <f>SUM(D10:D40)</f>
        <v>-28937883</v>
      </c>
      <c r="E42" s="28"/>
      <c r="F42" s="28">
        <f t="shared" ref="F42:H42" si="0">SUM(F10:F40)</f>
        <v>-2884861.02</v>
      </c>
      <c r="G42" s="28"/>
      <c r="H42" s="28">
        <f t="shared" si="0"/>
        <v>-9217361</v>
      </c>
      <c r="I42" s="29"/>
    </row>
    <row r="43" spans="1:9">
      <c r="A43" s="11" t="s">
        <v>162</v>
      </c>
      <c r="B43" s="78"/>
      <c r="C43" s="29"/>
      <c r="D43" s="129"/>
      <c r="E43" s="29"/>
      <c r="F43" s="29"/>
      <c r="G43" s="29"/>
      <c r="H43" s="29"/>
      <c r="I43" s="29"/>
    </row>
    <row r="44" spans="1:9">
      <c r="A44" s="12" t="s">
        <v>163</v>
      </c>
      <c r="B44" s="78"/>
      <c r="C44" s="26"/>
      <c r="D44" s="127">
        <v>0</v>
      </c>
      <c r="E44" s="26"/>
      <c r="F44" s="27">
        <v>0</v>
      </c>
      <c r="G44" s="26"/>
      <c r="H44" s="27">
        <v>0</v>
      </c>
      <c r="I44" s="26"/>
    </row>
    <row r="45" spans="1:9">
      <c r="A45" s="12" t="s">
        <v>164</v>
      </c>
      <c r="B45" s="78"/>
      <c r="C45" s="32"/>
      <c r="D45" s="127">
        <v>0</v>
      </c>
      <c r="E45" s="32"/>
      <c r="F45" s="27">
        <v>0</v>
      </c>
      <c r="G45" s="32"/>
      <c r="H45" s="27">
        <v>0</v>
      </c>
      <c r="I45" s="26"/>
    </row>
    <row r="46" spans="1:9">
      <c r="A46" s="12" t="s">
        <v>165</v>
      </c>
      <c r="B46" s="78"/>
      <c r="C46" s="32"/>
      <c r="D46" s="127">
        <v>0</v>
      </c>
      <c r="E46" s="32"/>
      <c r="F46" s="27">
        <v>0</v>
      </c>
      <c r="G46" s="32"/>
      <c r="H46" s="27">
        <v>0</v>
      </c>
      <c r="I46" s="26"/>
    </row>
    <row r="47" spans="1:9">
      <c r="A47" s="11" t="s">
        <v>166</v>
      </c>
      <c r="B47" s="78"/>
      <c r="C47" s="28"/>
      <c r="D47" s="128">
        <f>SUM(D42:D46)</f>
        <v>-28937883</v>
      </c>
      <c r="E47" s="28"/>
      <c r="F47" s="28">
        <f t="shared" ref="F47:H47" si="1">SUM(F42:F46)</f>
        <v>-2884861.02</v>
      </c>
      <c r="G47" s="28"/>
      <c r="H47" s="28">
        <f t="shared" si="1"/>
        <v>-9217361</v>
      </c>
      <c r="I47" s="29"/>
    </row>
    <row r="48" spans="1:9" ht="15.75" thickBot="1">
      <c r="A48" s="30"/>
      <c r="B48" s="78"/>
      <c r="C48" s="31"/>
      <c r="D48" s="130"/>
      <c r="E48" s="31"/>
      <c r="F48" s="31"/>
      <c r="G48" s="31"/>
      <c r="H48" s="31"/>
      <c r="I48" s="32"/>
    </row>
    <row r="49" spans="1:9" ht="15.75" thickTop="1">
      <c r="A49" s="33" t="s">
        <v>167</v>
      </c>
      <c r="B49" s="78"/>
      <c r="C49" s="34"/>
      <c r="D49" s="131"/>
      <c r="E49" s="34"/>
      <c r="F49" s="34"/>
      <c r="G49" s="34"/>
      <c r="H49" s="34"/>
      <c r="I49" s="32"/>
    </row>
    <row r="50" spans="1:9">
      <c r="A50" s="12" t="s">
        <v>168</v>
      </c>
      <c r="B50" s="78"/>
      <c r="C50" s="34"/>
      <c r="D50" s="131">
        <v>0</v>
      </c>
      <c r="E50" s="34"/>
      <c r="F50" s="35">
        <v>0</v>
      </c>
      <c r="G50" s="34"/>
      <c r="H50" s="35">
        <v>0</v>
      </c>
      <c r="I50" s="26"/>
    </row>
    <row r="51" spans="1:9">
      <c r="A51" s="12" t="s">
        <v>169</v>
      </c>
      <c r="B51" s="78"/>
      <c r="C51" s="34"/>
      <c r="D51" s="131">
        <v>0</v>
      </c>
      <c r="E51" s="34"/>
      <c r="F51" s="35">
        <v>0</v>
      </c>
      <c r="G51" s="34"/>
      <c r="H51" s="35">
        <v>0</v>
      </c>
      <c r="I51" s="26"/>
    </row>
    <row r="52" spans="1:9">
      <c r="A52" s="12" t="s">
        <v>170</v>
      </c>
      <c r="B52" s="78"/>
      <c r="C52" s="34"/>
      <c r="D52" s="131">
        <v>0</v>
      </c>
      <c r="E52" s="34"/>
      <c r="F52" s="35">
        <v>0</v>
      </c>
      <c r="G52" s="34"/>
      <c r="H52" s="35">
        <v>0</v>
      </c>
      <c r="I52" s="10"/>
    </row>
    <row r="53" spans="1:9" ht="15" customHeight="1">
      <c r="A53" s="12" t="s">
        <v>171</v>
      </c>
      <c r="B53" s="78"/>
      <c r="C53" s="34"/>
      <c r="D53" s="131">
        <v>0</v>
      </c>
      <c r="E53" s="34"/>
      <c r="F53" s="35">
        <v>0</v>
      </c>
      <c r="G53" s="34"/>
      <c r="H53" s="35">
        <v>0</v>
      </c>
      <c r="I53" s="36"/>
    </row>
    <row r="54" spans="1:9">
      <c r="A54" s="37" t="s">
        <v>172</v>
      </c>
      <c r="B54" s="78"/>
      <c r="C54" s="34"/>
      <c r="D54" s="131">
        <v>0</v>
      </c>
      <c r="E54" s="34"/>
      <c r="F54" s="35">
        <v>0</v>
      </c>
      <c r="G54" s="34"/>
      <c r="H54" s="35">
        <v>0</v>
      </c>
      <c r="I54" s="38"/>
    </row>
    <row r="55" spans="1:9">
      <c r="A55" s="33" t="s">
        <v>173</v>
      </c>
      <c r="B55" s="78"/>
      <c r="C55" s="48"/>
      <c r="D55" s="132">
        <f>SUM(D50:D54)</f>
        <v>0</v>
      </c>
      <c r="E55" s="48"/>
      <c r="F55" s="39">
        <f t="shared" ref="F55:H55" si="2">SUM(F50:F54)</f>
        <v>0</v>
      </c>
      <c r="G55" s="48"/>
      <c r="H55" s="39">
        <f t="shared" si="2"/>
        <v>0</v>
      </c>
      <c r="I55" s="36"/>
    </row>
    <row r="56" spans="1:9">
      <c r="A56" s="40"/>
      <c r="B56" s="78"/>
      <c r="C56" s="41"/>
      <c r="D56" s="133"/>
      <c r="E56" s="41"/>
      <c r="F56" s="41"/>
      <c r="G56" s="41"/>
      <c r="H56" s="41"/>
      <c r="I56" s="36"/>
    </row>
    <row r="57" spans="1:9" ht="15.75" thickBot="1">
      <c r="A57" s="33" t="s">
        <v>174</v>
      </c>
      <c r="B57" s="78"/>
      <c r="C57" s="43"/>
      <c r="D57" s="134">
        <f>D47+D55</f>
        <v>-28937883</v>
      </c>
      <c r="E57" s="43"/>
      <c r="F57" s="42">
        <f t="shared" ref="F57:H57" si="3">F47+F55</f>
        <v>-2884861.02</v>
      </c>
      <c r="G57" s="43"/>
      <c r="H57" s="42">
        <f t="shared" si="3"/>
        <v>-9217361</v>
      </c>
      <c r="I57" s="36"/>
    </row>
    <row r="58" spans="1:9" ht="15.75" thickTop="1">
      <c r="A58" s="40"/>
      <c r="B58" s="78"/>
      <c r="C58" s="41"/>
      <c r="D58" s="133"/>
      <c r="E58" s="41"/>
      <c r="F58" s="41"/>
      <c r="G58" s="41"/>
      <c r="H58" s="41"/>
      <c r="I58" s="36"/>
    </row>
    <row r="59" spans="1:9">
      <c r="A59" s="44" t="s">
        <v>175</v>
      </c>
      <c r="B59" s="77"/>
      <c r="C59" s="41"/>
      <c r="D59" s="133"/>
      <c r="E59" s="41"/>
      <c r="F59" s="41"/>
      <c r="G59" s="41"/>
      <c r="H59" s="41"/>
      <c r="I59" s="45"/>
    </row>
    <row r="60" spans="1:9">
      <c r="A60" s="40" t="s">
        <v>176</v>
      </c>
      <c r="C60" s="26"/>
      <c r="D60" s="127">
        <v>0</v>
      </c>
      <c r="E60" s="26"/>
      <c r="F60" s="27">
        <v>0</v>
      </c>
      <c r="G60" s="26"/>
      <c r="H60" s="27">
        <v>0</v>
      </c>
      <c r="I60" s="45"/>
    </row>
    <row r="61" spans="1:9">
      <c r="A61" s="40" t="s">
        <v>177</v>
      </c>
      <c r="C61" s="26"/>
      <c r="D61" s="127">
        <v>0</v>
      </c>
      <c r="E61" s="26"/>
      <c r="F61" s="27">
        <v>0</v>
      </c>
      <c r="G61" s="26"/>
      <c r="H61" s="27">
        <v>0</v>
      </c>
      <c r="I61" s="45"/>
    </row>
    <row r="62" spans="1:9">
      <c r="A62" s="20" t="s">
        <v>119</v>
      </c>
      <c r="B62" s="78"/>
      <c r="C62" s="45"/>
      <c r="D62" s="135"/>
      <c r="E62" s="45"/>
      <c r="F62" s="45"/>
      <c r="G62" s="45"/>
      <c r="H62" s="45"/>
      <c r="I62" s="45"/>
    </row>
    <row r="63" spans="1:9">
      <c r="A63" s="117" t="s">
        <v>125</v>
      </c>
      <c r="B63" s="78"/>
      <c r="C63" s="45"/>
      <c r="D63" s="135"/>
      <c r="E63" s="45"/>
      <c r="F63" s="113" t="s">
        <v>89</v>
      </c>
      <c r="G63" s="45"/>
      <c r="H63" s="45"/>
      <c r="I63" s="45"/>
    </row>
    <row r="64" spans="1:9">
      <c r="A64" s="117" t="s">
        <v>126</v>
      </c>
      <c r="B64" s="78"/>
      <c r="C64" s="45"/>
      <c r="D64" s="135"/>
      <c r="E64" s="45"/>
      <c r="F64" s="113" t="s">
        <v>127</v>
      </c>
      <c r="G64" s="45"/>
      <c r="H64" s="45"/>
      <c r="I64" s="45"/>
    </row>
    <row r="65" spans="1:9">
      <c r="A65" s="117"/>
      <c r="B65" s="78"/>
      <c r="C65" s="46"/>
      <c r="D65" s="136"/>
      <c r="E65" s="46"/>
      <c r="F65" s="46"/>
      <c r="G65" s="46"/>
      <c r="H65" s="46"/>
      <c r="I65" s="46"/>
    </row>
    <row r="66" spans="1:9">
      <c r="A66" s="117"/>
      <c r="B66" s="78"/>
    </row>
    <row r="67" spans="1:9">
      <c r="A67" s="117"/>
      <c r="B67" s="78"/>
      <c r="C67" s="115"/>
      <c r="D67" s="137"/>
      <c r="E67" s="115"/>
      <c r="F67" s="114"/>
      <c r="G67" s="115"/>
      <c r="H67" s="115"/>
    </row>
    <row r="68" spans="1:9">
      <c r="B68" s="78"/>
    </row>
    <row r="69" spans="1:9">
      <c r="B69" s="78"/>
    </row>
    <row r="70" spans="1:9">
      <c r="B70" s="78"/>
    </row>
    <row r="71" spans="1:9">
      <c r="B71" s="78"/>
    </row>
    <row r="72" spans="1:9">
      <c r="B72" s="78"/>
    </row>
    <row r="73" spans="1:9">
      <c r="B73" s="78"/>
    </row>
    <row r="74" spans="1:9">
      <c r="B74" s="78"/>
    </row>
    <row r="75" spans="1:9">
      <c r="B75" s="78"/>
    </row>
    <row r="76" spans="1:9">
      <c r="B76" s="78"/>
    </row>
    <row r="77" spans="1:9">
      <c r="B77" s="78"/>
    </row>
    <row r="78" spans="1:9">
      <c r="B78" s="78"/>
    </row>
    <row r="79" spans="1:9">
      <c r="B79" s="78"/>
    </row>
    <row r="80" spans="1:9">
      <c r="B80" s="78"/>
    </row>
    <row r="81" spans="2:2">
      <c r="B81" s="78"/>
    </row>
    <row r="82" spans="2:2">
      <c r="B82" s="78"/>
    </row>
    <row r="83" spans="2:2">
      <c r="B83" s="78"/>
    </row>
    <row r="84" spans="2:2">
      <c r="B84" s="78"/>
    </row>
    <row r="85" spans="2:2">
      <c r="B85" s="78"/>
    </row>
    <row r="86" spans="2:2">
      <c r="B86" s="78"/>
    </row>
    <row r="87" spans="2:2">
      <c r="B87" s="78"/>
    </row>
    <row r="88" spans="2:2">
      <c r="B88" s="78"/>
    </row>
    <row r="89" spans="2:2">
      <c r="B89" s="78"/>
    </row>
    <row r="90" spans="2:2">
      <c r="B90" s="78"/>
    </row>
    <row r="91" spans="2:2">
      <c r="B91" s="78"/>
    </row>
    <row r="92" spans="2:2">
      <c r="B92" s="78"/>
    </row>
    <row r="93" spans="2:2">
      <c r="B93" s="78"/>
    </row>
    <row r="94" spans="2:2">
      <c r="B94" s="78"/>
    </row>
    <row r="95" spans="2:2">
      <c r="B95" s="78"/>
    </row>
    <row r="96" spans="2:2">
      <c r="B96" s="78"/>
    </row>
    <row r="97" spans="2:2">
      <c r="B97" s="78"/>
    </row>
    <row r="98" spans="2:2">
      <c r="B98" s="78"/>
    </row>
    <row r="99" spans="2:2">
      <c r="B99" s="78"/>
    </row>
    <row r="100" spans="2:2">
      <c r="B100" s="78"/>
    </row>
    <row r="101" spans="2:2">
      <c r="B101" s="78"/>
    </row>
    <row r="102" spans="2:2">
      <c r="B102" s="78"/>
    </row>
    <row r="103" spans="2:2">
      <c r="B103" s="78"/>
    </row>
    <row r="104" spans="2:2">
      <c r="B104" s="78"/>
    </row>
    <row r="105" spans="2:2">
      <c r="B105" s="78"/>
    </row>
    <row r="106" spans="2:2">
      <c r="B106" s="78"/>
    </row>
    <row r="107" spans="2:2">
      <c r="B107" s="78"/>
    </row>
    <row r="108" spans="2:2">
      <c r="B108" s="78"/>
    </row>
    <row r="109" spans="2:2">
      <c r="B109" s="78"/>
    </row>
    <row r="110" spans="2:2">
      <c r="B110" s="78"/>
    </row>
    <row r="111" spans="2:2">
      <c r="B111" s="78"/>
    </row>
    <row r="112" spans="2:2">
      <c r="B112" s="78"/>
    </row>
    <row r="113" spans="2:2">
      <c r="B113" s="78"/>
    </row>
    <row r="114" spans="2:2">
      <c r="B114" s="78"/>
    </row>
    <row r="115" spans="2:2">
      <c r="B115" s="79"/>
    </row>
    <row r="116" spans="2:2">
      <c r="B116" s="80"/>
    </row>
    <row r="117" spans="2:2">
      <c r="B117" s="80"/>
    </row>
    <row r="118" spans="2:2">
      <c r="B118" s="80"/>
    </row>
    <row r="119" spans="2:2">
      <c r="B119" s="80"/>
    </row>
    <row r="120" spans="2:2">
      <c r="B120" s="83"/>
    </row>
    <row r="121" spans="2:2">
      <c r="B121" s="80"/>
    </row>
    <row r="122" spans="2:2">
      <c r="B122" s="80"/>
    </row>
    <row r="123" spans="2:2">
      <c r="B123" s="82"/>
    </row>
    <row r="124" spans="2:2">
      <c r="B124" s="80"/>
    </row>
    <row r="125" spans="2:2">
      <c r="B125" s="80"/>
    </row>
    <row r="126" spans="2:2">
      <c r="B126" s="80"/>
    </row>
    <row r="127" spans="2:2">
      <c r="B127" s="80"/>
    </row>
    <row r="128" spans="2:2">
      <c r="B128" s="80"/>
    </row>
    <row r="129" spans="2:2">
      <c r="B129" s="80"/>
    </row>
    <row r="130" spans="2:2">
      <c r="B130" s="80"/>
    </row>
    <row r="131" spans="2:2">
      <c r="B131" s="80"/>
    </row>
    <row r="132" spans="2:2">
      <c r="B132" s="80"/>
    </row>
    <row r="133" spans="2:2">
      <c r="B133" s="80"/>
    </row>
    <row r="134" spans="2:2">
      <c r="B134" s="80"/>
    </row>
    <row r="135" spans="2:2">
      <c r="B135" s="80"/>
    </row>
  </sheetData>
  <pageMargins left="0.70866141732283505" right="0.70866141732283505" top="0.74803149606299202" bottom="0.74803149606299202" header="0.31496062992126" footer="0.31496062992126"/>
  <pageSetup scale="55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145"/>
  <sheetViews>
    <sheetView showGridLines="0" workbookViewId="0">
      <selection activeCell="G157" sqref="G157"/>
    </sheetView>
  </sheetViews>
  <sheetFormatPr defaultRowHeight="15"/>
  <cols>
    <col min="1" max="1" width="41" customWidth="1"/>
    <col min="2" max="2" width="15.28515625" customWidth="1"/>
    <col min="3" max="3" width="10.140625" customWidth="1"/>
    <col min="4" max="4" width="15.28515625" customWidth="1"/>
  </cols>
  <sheetData>
    <row r="2" spans="1:4">
      <c r="A2" s="64" t="s">
        <v>178</v>
      </c>
      <c r="B2" s="65" t="s">
        <v>179</v>
      </c>
      <c r="C2" s="65" t="s">
        <v>180</v>
      </c>
      <c r="D2" s="65" t="s">
        <v>181</v>
      </c>
    </row>
    <row r="3" spans="1:4">
      <c r="A3" s="64"/>
      <c r="B3" s="65" t="s">
        <v>182</v>
      </c>
      <c r="C3" s="65"/>
      <c r="D3" s="65" t="s">
        <v>183</v>
      </c>
    </row>
    <row r="4" spans="1:4">
      <c r="A4" s="63" t="s">
        <v>184</v>
      </c>
      <c r="B4" s="66">
        <v>0</v>
      </c>
      <c r="C4" s="66"/>
      <c r="D4" s="66">
        <v>1204938</v>
      </c>
    </row>
    <row r="5" spans="1:4">
      <c r="A5" s="63" t="s">
        <v>185</v>
      </c>
      <c r="B5" s="66">
        <v>0</v>
      </c>
      <c r="C5" s="66"/>
      <c r="D5" s="66">
        <v>18016</v>
      </c>
    </row>
    <row r="6" spans="1:4">
      <c r="A6" s="67" t="s">
        <v>186</v>
      </c>
      <c r="B6" s="68">
        <f>SUM(B4:B5)</f>
        <v>0</v>
      </c>
      <c r="C6" s="68"/>
      <c r="D6" s="68">
        <f>SUM(D4:D5)</f>
        <v>1222954</v>
      </c>
    </row>
    <row r="7" spans="1:4">
      <c r="A7" s="63" t="s">
        <v>187</v>
      </c>
      <c r="B7" s="66">
        <f>B6</f>
        <v>0</v>
      </c>
      <c r="C7" s="66"/>
      <c r="D7" s="69">
        <v>0</v>
      </c>
    </row>
    <row r="8" spans="1:4">
      <c r="A8" s="67" t="s">
        <v>188</v>
      </c>
      <c r="B8" s="68">
        <f>B6-B7</f>
        <v>0</v>
      </c>
      <c r="C8" s="68"/>
      <c r="D8" s="68">
        <f>D6-D7</f>
        <v>1222954</v>
      </c>
    </row>
    <row r="11" spans="1:4">
      <c r="A11" s="64" t="s">
        <v>178</v>
      </c>
      <c r="B11" s="65" t="s">
        <v>179</v>
      </c>
      <c r="C11" s="65" t="s">
        <v>180</v>
      </c>
      <c r="D11" s="65" t="s">
        <v>181</v>
      </c>
    </row>
    <row r="12" spans="1:4">
      <c r="A12" s="64"/>
      <c r="B12" s="65" t="s">
        <v>182</v>
      </c>
      <c r="C12" s="65"/>
      <c r="D12" s="65" t="s">
        <v>183</v>
      </c>
    </row>
    <row r="13" spans="1:4">
      <c r="A13" s="63" t="s">
        <v>189</v>
      </c>
      <c r="B13" s="66">
        <v>102918825</v>
      </c>
      <c r="C13" s="66"/>
      <c r="D13" s="66">
        <v>104134667</v>
      </c>
    </row>
    <row r="14" spans="1:4">
      <c r="A14" s="67" t="s">
        <v>186</v>
      </c>
      <c r="B14" s="68">
        <f>SUM(B13:B13)</f>
        <v>102918825</v>
      </c>
      <c r="C14" s="68"/>
      <c r="D14" s="68">
        <f>SUM(D13:D13)</f>
        <v>104134667</v>
      </c>
    </row>
    <row r="15" spans="1:4">
      <c r="A15" s="63" t="s">
        <v>187</v>
      </c>
      <c r="B15" s="66">
        <f>B14</f>
        <v>102918825</v>
      </c>
      <c r="C15" s="66"/>
      <c r="D15" s="69">
        <v>0</v>
      </c>
    </row>
    <row r="16" spans="1:4">
      <c r="A16" s="67" t="s">
        <v>188</v>
      </c>
      <c r="B16" s="68">
        <f>B14-B15</f>
        <v>0</v>
      </c>
      <c r="C16" s="68"/>
      <c r="D16" s="68">
        <f>D14-D15</f>
        <v>104134667</v>
      </c>
    </row>
    <row r="17" spans="1:4">
      <c r="A17" s="67"/>
      <c r="B17" s="68"/>
      <c r="C17" s="68"/>
      <c r="D17" s="68"/>
    </row>
    <row r="19" spans="1:4">
      <c r="A19" s="64" t="s">
        <v>178</v>
      </c>
      <c r="B19" s="65" t="s">
        <v>179</v>
      </c>
      <c r="C19" s="65" t="s">
        <v>180</v>
      </c>
      <c r="D19" s="65" t="s">
        <v>181</v>
      </c>
    </row>
    <row r="20" spans="1:4">
      <c r="A20" s="64"/>
      <c r="B20" s="65" t="s">
        <v>182</v>
      </c>
      <c r="C20" s="65"/>
      <c r="D20" s="65" t="s">
        <v>183</v>
      </c>
    </row>
    <row r="21" spans="1:4">
      <c r="A21" s="63" t="s">
        <v>190</v>
      </c>
      <c r="B21" s="66">
        <v>9885038</v>
      </c>
      <c r="C21" s="66"/>
      <c r="D21" s="66">
        <v>9885038</v>
      </c>
    </row>
    <row r="22" spans="1:4">
      <c r="A22" s="67" t="s">
        <v>186</v>
      </c>
      <c r="B22" s="68">
        <f>SUM(B21:B21)</f>
        <v>9885038</v>
      </c>
      <c r="C22" s="68"/>
      <c r="D22" s="68">
        <f>SUM(D21:D21)</f>
        <v>9885038</v>
      </c>
    </row>
    <row r="23" spans="1:4">
      <c r="A23" s="63" t="s">
        <v>187</v>
      </c>
      <c r="B23" s="66">
        <f>B22</f>
        <v>9885038</v>
      </c>
      <c r="C23" s="66"/>
      <c r="D23" s="69">
        <v>0</v>
      </c>
    </row>
    <row r="24" spans="1:4">
      <c r="A24" s="67" t="s">
        <v>188</v>
      </c>
      <c r="B24" s="68">
        <f>B22-B23</f>
        <v>0</v>
      </c>
      <c r="C24" s="68"/>
      <c r="D24" s="68">
        <f>D22-D23</f>
        <v>9885038</v>
      </c>
    </row>
    <row r="25" spans="1:4">
      <c r="A25" s="67"/>
      <c r="B25" s="68"/>
      <c r="C25" s="68"/>
      <c r="D25" s="68"/>
    </row>
    <row r="26" spans="1:4">
      <c r="A26" s="67"/>
      <c r="B26" s="68"/>
      <c r="C26" s="68"/>
      <c r="D26" s="68"/>
    </row>
    <row r="27" spans="1:4">
      <c r="A27" s="64" t="s">
        <v>178</v>
      </c>
      <c r="B27" s="65" t="s">
        <v>179</v>
      </c>
      <c r="C27" s="65" t="s">
        <v>180</v>
      </c>
      <c r="D27" s="65" t="s">
        <v>181</v>
      </c>
    </row>
    <row r="28" spans="1:4">
      <c r="A28" s="64"/>
      <c r="B28" s="65" t="s">
        <v>182</v>
      </c>
      <c r="C28" s="65"/>
      <c r="D28" s="65" t="s">
        <v>183</v>
      </c>
    </row>
    <row r="29" spans="1:4">
      <c r="A29" s="63" t="s">
        <v>191</v>
      </c>
      <c r="B29" s="66">
        <v>884502</v>
      </c>
      <c r="C29" s="66"/>
      <c r="D29" s="66">
        <v>818205</v>
      </c>
    </row>
    <row r="30" spans="1:4">
      <c r="A30" s="63" t="s">
        <v>192</v>
      </c>
      <c r="B30" s="66">
        <v>168306</v>
      </c>
      <c r="C30" s="66"/>
      <c r="D30" s="66">
        <v>168306</v>
      </c>
    </row>
    <row r="31" spans="1:4">
      <c r="A31" s="67" t="s">
        <v>186</v>
      </c>
      <c r="B31" s="68">
        <f>SUM(B29:B30)</f>
        <v>1052808</v>
      </c>
      <c r="C31" s="68"/>
      <c r="D31" s="68">
        <f>SUM(D29:D30)</f>
        <v>986511</v>
      </c>
    </row>
    <row r="32" spans="1:4">
      <c r="A32" s="63" t="s">
        <v>187</v>
      </c>
      <c r="B32" s="66">
        <f>B31</f>
        <v>1052808</v>
      </c>
      <c r="C32" s="66"/>
      <c r="D32" s="69">
        <v>0</v>
      </c>
    </row>
    <row r="33" spans="1:4">
      <c r="A33" s="67" t="s">
        <v>188</v>
      </c>
      <c r="B33" s="68">
        <f>B31-B32</f>
        <v>0</v>
      </c>
      <c r="C33" s="68"/>
      <c r="D33" s="68">
        <f>D31-D32</f>
        <v>986511</v>
      </c>
    </row>
    <row r="36" spans="1:4">
      <c r="A36" s="64" t="s">
        <v>178</v>
      </c>
      <c r="B36" s="65" t="s">
        <v>179</v>
      </c>
      <c r="C36" s="65" t="s">
        <v>180</v>
      </c>
      <c r="D36" s="65" t="s">
        <v>181</v>
      </c>
    </row>
    <row r="37" spans="1:4">
      <c r="A37" s="64"/>
      <c r="B37" s="65" t="s">
        <v>182</v>
      </c>
      <c r="C37" s="65"/>
      <c r="D37" s="65" t="s">
        <v>183</v>
      </c>
    </row>
    <row r="38" spans="1:4">
      <c r="A38" s="63" t="s">
        <v>193</v>
      </c>
      <c r="B38" s="66">
        <v>40302692</v>
      </c>
      <c r="C38" s="66"/>
      <c r="D38" s="66">
        <v>14547418</v>
      </c>
    </row>
    <row r="39" spans="1:4">
      <c r="A39" s="67" t="s">
        <v>186</v>
      </c>
      <c r="B39" s="68">
        <f>SUM(B38:B38)</f>
        <v>40302692</v>
      </c>
      <c r="C39" s="68"/>
      <c r="D39" s="68">
        <f>SUM(D38:D38)</f>
        <v>14547418</v>
      </c>
    </row>
    <row r="40" spans="1:4">
      <c r="A40" s="63" t="s">
        <v>187</v>
      </c>
      <c r="B40" s="66">
        <f>B39</f>
        <v>40302692</v>
      </c>
      <c r="C40" s="66"/>
      <c r="D40" s="69">
        <v>0</v>
      </c>
    </row>
    <row r="41" spans="1:4">
      <c r="A41" s="67" t="s">
        <v>188</v>
      </c>
      <c r="B41" s="68">
        <f>B39-B40</f>
        <v>0</v>
      </c>
      <c r="C41" s="68"/>
      <c r="D41" s="68">
        <f>D39-D40</f>
        <v>14547418</v>
      </c>
    </row>
    <row r="44" spans="1:4">
      <c r="A44" s="64" t="s">
        <v>178</v>
      </c>
      <c r="B44" s="65" t="s">
        <v>179</v>
      </c>
      <c r="C44" s="65" t="s">
        <v>180</v>
      </c>
      <c r="D44" s="65" t="s">
        <v>181</v>
      </c>
    </row>
    <row r="45" spans="1:4">
      <c r="A45" s="64"/>
      <c r="B45" s="65" t="s">
        <v>182</v>
      </c>
      <c r="C45" s="65"/>
      <c r="D45" s="65" t="s">
        <v>183</v>
      </c>
    </row>
    <row r="46" spans="1:4">
      <c r="A46" s="63" t="s">
        <v>194</v>
      </c>
      <c r="B46" s="66">
        <v>10000000</v>
      </c>
      <c r="C46" s="66"/>
      <c r="D46" s="66">
        <v>0</v>
      </c>
    </row>
    <row r="47" spans="1:4">
      <c r="A47" s="67" t="s">
        <v>186</v>
      </c>
      <c r="B47" s="68">
        <f>SUM(B46:B46)</f>
        <v>10000000</v>
      </c>
      <c r="C47" s="68"/>
      <c r="D47" s="68">
        <f>SUM(D46:D46)</f>
        <v>0</v>
      </c>
    </row>
    <row r="48" spans="1:4">
      <c r="A48" s="63" t="s">
        <v>187</v>
      </c>
      <c r="B48" s="66">
        <f>B47</f>
        <v>10000000</v>
      </c>
      <c r="C48" s="66"/>
      <c r="D48" s="69">
        <v>0</v>
      </c>
    </row>
    <row r="49" spans="1:4">
      <c r="A49" s="67" t="s">
        <v>188</v>
      </c>
      <c r="B49" s="68">
        <f>B47-B48</f>
        <v>0</v>
      </c>
      <c r="C49" s="68"/>
      <c r="D49" s="68">
        <f>D47-D48</f>
        <v>0</v>
      </c>
    </row>
    <row r="50" spans="1:4">
      <c r="A50" s="67"/>
      <c r="B50" s="68"/>
      <c r="C50" s="68"/>
      <c r="D50" s="68"/>
    </row>
    <row r="51" spans="1:4">
      <c r="A51" s="67"/>
      <c r="B51" s="68"/>
      <c r="C51" s="68"/>
      <c r="D51" s="68"/>
    </row>
    <row r="52" spans="1:4">
      <c r="A52" t="s">
        <v>178</v>
      </c>
      <c r="B52" s="65" t="s">
        <v>179</v>
      </c>
      <c r="C52" s="65" t="s">
        <v>180</v>
      </c>
      <c r="D52" s="65" t="s">
        <v>181</v>
      </c>
    </row>
    <row r="53" spans="1:4">
      <c r="B53" s="65" t="s">
        <v>182</v>
      </c>
      <c r="C53" s="65"/>
      <c r="D53" s="65" t="s">
        <v>183</v>
      </c>
    </row>
    <row r="54" spans="1:4">
      <c r="A54" s="63" t="s">
        <v>195</v>
      </c>
      <c r="B54" s="66">
        <v>2489157</v>
      </c>
      <c r="C54" s="66"/>
      <c r="D54" s="66">
        <v>3068584</v>
      </c>
    </row>
    <row r="55" spans="1:4">
      <c r="A55" s="63" t="s">
        <v>196</v>
      </c>
      <c r="B55" s="66">
        <v>691203</v>
      </c>
      <c r="C55" s="66"/>
      <c r="D55" s="66">
        <v>6446575</v>
      </c>
    </row>
    <row r="56" spans="1:4">
      <c r="A56" s="67" t="s">
        <v>186</v>
      </c>
      <c r="B56" s="68">
        <f>SUM(B54:B55)</f>
        <v>3180360</v>
      </c>
      <c r="C56" s="68"/>
      <c r="D56" s="68">
        <f>SUM(D54:D55)</f>
        <v>9515159</v>
      </c>
    </row>
    <row r="57" spans="1:4">
      <c r="A57" s="63" t="s">
        <v>187</v>
      </c>
      <c r="B57" s="66">
        <f>B56</f>
        <v>3180360</v>
      </c>
      <c r="C57" s="66"/>
      <c r="D57" s="69">
        <v>0</v>
      </c>
    </row>
    <row r="58" spans="1:4">
      <c r="A58" s="67" t="s">
        <v>188</v>
      </c>
      <c r="B58" s="68">
        <f>B56-B57</f>
        <v>0</v>
      </c>
      <c r="C58" s="68"/>
      <c r="D58" s="68">
        <f>D56-D57</f>
        <v>9515159</v>
      </c>
    </row>
    <row r="61" spans="1:4">
      <c r="A61" t="s">
        <v>178</v>
      </c>
      <c r="B61" s="65" t="s">
        <v>179</v>
      </c>
      <c r="C61" s="65" t="s">
        <v>180</v>
      </c>
      <c r="D61" s="65" t="s">
        <v>181</v>
      </c>
    </row>
    <row r="62" spans="1:4">
      <c r="B62" s="65" t="s">
        <v>182</v>
      </c>
      <c r="C62" s="65"/>
      <c r="D62" s="65" t="s">
        <v>183</v>
      </c>
    </row>
    <row r="63" spans="1:4">
      <c r="A63" s="63" t="s">
        <v>197</v>
      </c>
      <c r="B63" s="66">
        <v>30845</v>
      </c>
      <c r="C63" s="66"/>
      <c r="D63" s="66">
        <v>2045955</v>
      </c>
    </row>
    <row r="64" spans="1:4">
      <c r="A64" s="63" t="s">
        <v>198</v>
      </c>
      <c r="B64" s="66">
        <v>440794</v>
      </c>
      <c r="C64" s="66"/>
      <c r="D64" s="66">
        <v>461420</v>
      </c>
    </row>
    <row r="65" spans="1:4">
      <c r="A65" s="63" t="s">
        <v>199</v>
      </c>
      <c r="B65" s="66">
        <v>6059733</v>
      </c>
      <c r="C65" s="66"/>
      <c r="D65" s="66">
        <v>4670172</v>
      </c>
    </row>
    <row r="66" spans="1:4">
      <c r="A66" s="63" t="s">
        <v>200</v>
      </c>
      <c r="B66" s="66">
        <v>1910541</v>
      </c>
      <c r="C66" s="66"/>
      <c r="D66" s="66">
        <v>0</v>
      </c>
    </row>
    <row r="67" spans="1:4">
      <c r="A67" s="63" t="s">
        <v>201</v>
      </c>
      <c r="B67" s="66">
        <v>11111312</v>
      </c>
      <c r="C67" s="66"/>
      <c r="D67" s="66">
        <v>0</v>
      </c>
    </row>
    <row r="68" spans="1:4">
      <c r="A68" s="63" t="s">
        <v>202</v>
      </c>
      <c r="B68" s="66">
        <v>3460443</v>
      </c>
      <c r="C68" s="66"/>
      <c r="D68" s="66">
        <v>0</v>
      </c>
    </row>
    <row r="69" spans="1:4">
      <c r="A69" s="67" t="s">
        <v>186</v>
      </c>
      <c r="B69" s="68">
        <f>SUM(B63:B68)</f>
        <v>23013668</v>
      </c>
      <c r="C69" s="68"/>
      <c r="D69" s="68">
        <f>SUM(D63:D67)</f>
        <v>7177547</v>
      </c>
    </row>
    <row r="70" spans="1:4">
      <c r="A70" s="63" t="s">
        <v>187</v>
      </c>
      <c r="B70" s="66">
        <f>B69</f>
        <v>23013668</v>
      </c>
      <c r="C70" s="66"/>
      <c r="D70" s="69">
        <v>0</v>
      </c>
    </row>
    <row r="71" spans="1:4">
      <c r="A71" s="67" t="s">
        <v>188</v>
      </c>
      <c r="B71" s="68">
        <f>B69-B70</f>
        <v>0</v>
      </c>
      <c r="C71" s="68"/>
      <c r="D71" s="68">
        <f>D69-D70</f>
        <v>7177547</v>
      </c>
    </row>
    <row r="74" spans="1:4">
      <c r="A74" t="s">
        <v>178</v>
      </c>
      <c r="B74" s="65" t="s">
        <v>179</v>
      </c>
      <c r="C74" s="65" t="s">
        <v>180</v>
      </c>
      <c r="D74" s="65" t="s">
        <v>181</v>
      </c>
    </row>
    <row r="75" spans="1:4">
      <c r="B75" s="65" t="s">
        <v>182</v>
      </c>
      <c r="C75" s="65"/>
      <c r="D75" s="65" t="s">
        <v>183</v>
      </c>
    </row>
    <row r="76" spans="1:4">
      <c r="A76" s="63" t="s">
        <v>203</v>
      </c>
      <c r="B76" s="66">
        <v>27549</v>
      </c>
      <c r="C76" s="66"/>
      <c r="D76" s="66">
        <v>23049</v>
      </c>
    </row>
    <row r="77" spans="1:4">
      <c r="A77" s="63" t="s">
        <v>204</v>
      </c>
      <c r="B77" s="66">
        <v>4942362</v>
      </c>
      <c r="C77" s="66"/>
      <c r="D77" s="66">
        <v>4942362</v>
      </c>
    </row>
    <row r="78" spans="1:4">
      <c r="A78" s="67" t="s">
        <v>186</v>
      </c>
      <c r="B78" s="68">
        <f>SUM(B76:B77)</f>
        <v>4969911</v>
      </c>
      <c r="C78" s="68"/>
      <c r="D78" s="68">
        <f>SUM(D76:D77)</f>
        <v>4965411</v>
      </c>
    </row>
    <row r="79" spans="1:4">
      <c r="A79" s="63" t="s">
        <v>187</v>
      </c>
      <c r="B79" s="66">
        <f>B78</f>
        <v>4969911</v>
      </c>
      <c r="C79" s="66"/>
      <c r="D79" s="69">
        <v>0</v>
      </c>
    </row>
    <row r="80" spans="1:4">
      <c r="A80" s="67" t="s">
        <v>188</v>
      </c>
      <c r="B80" s="68">
        <f>B78-B79</f>
        <v>0</v>
      </c>
      <c r="C80" s="68"/>
      <c r="D80" s="68">
        <f>D78-D79</f>
        <v>4965411</v>
      </c>
    </row>
    <row r="81" spans="1:4">
      <c r="A81" s="67"/>
      <c r="B81" s="68"/>
      <c r="C81" s="68"/>
      <c r="D81" s="68"/>
    </row>
    <row r="83" spans="1:4">
      <c r="A83" t="s">
        <v>178</v>
      </c>
      <c r="B83" s="65" t="s">
        <v>179</v>
      </c>
      <c r="C83" s="65" t="s">
        <v>180</v>
      </c>
      <c r="D83" s="65" t="s">
        <v>181</v>
      </c>
    </row>
    <row r="84" spans="1:4">
      <c r="B84" s="65" t="s">
        <v>182</v>
      </c>
      <c r="C84" s="65"/>
      <c r="D84" s="65" t="s">
        <v>183</v>
      </c>
    </row>
    <row r="85" spans="1:4">
      <c r="A85" s="63" t="s">
        <v>205</v>
      </c>
      <c r="B85" s="66">
        <v>266971820</v>
      </c>
      <c r="C85" s="66"/>
      <c r="D85" s="66">
        <v>307858762</v>
      </c>
    </row>
    <row r="86" spans="1:4">
      <c r="A86" s="67" t="s">
        <v>186</v>
      </c>
      <c r="B86" s="68">
        <f>SUM(B85:B85)</f>
        <v>266971820</v>
      </c>
      <c r="C86" s="68"/>
      <c r="D86" s="68">
        <f>SUM(D85:D85)</f>
        <v>307858762</v>
      </c>
    </row>
    <row r="87" spans="1:4">
      <c r="A87" s="63" t="s">
        <v>187</v>
      </c>
      <c r="B87" s="66">
        <f>B86</f>
        <v>266971820</v>
      </c>
      <c r="C87" s="66"/>
      <c r="D87" s="69">
        <v>0</v>
      </c>
    </row>
    <row r="88" spans="1:4">
      <c r="A88" s="67" t="s">
        <v>188</v>
      </c>
      <c r="B88" s="68">
        <f>B86-B87</f>
        <v>0</v>
      </c>
      <c r="C88" s="68"/>
      <c r="D88" s="68">
        <f>D86-D87</f>
        <v>307858762</v>
      </c>
    </row>
    <row r="89" spans="1:4">
      <c r="A89" s="67"/>
      <c r="B89" s="68"/>
      <c r="C89" s="68"/>
      <c r="D89" s="68"/>
    </row>
    <row r="91" spans="1:4">
      <c r="A91" t="s">
        <v>178</v>
      </c>
      <c r="B91" s="65" t="s">
        <v>179</v>
      </c>
      <c r="C91" s="65" t="s">
        <v>180</v>
      </c>
      <c r="D91" s="65" t="s">
        <v>181</v>
      </c>
    </row>
    <row r="92" spans="1:4">
      <c r="B92" s="65" t="s">
        <v>182</v>
      </c>
      <c r="C92" s="65"/>
      <c r="D92" s="65" t="s">
        <v>183</v>
      </c>
    </row>
    <row r="93" spans="1:4">
      <c r="A93" s="63" t="s">
        <v>72</v>
      </c>
      <c r="B93" s="66">
        <v>40127810</v>
      </c>
      <c r="C93" s="66"/>
      <c r="D93" s="66">
        <v>40127810</v>
      </c>
    </row>
    <row r="94" spans="1:4">
      <c r="A94" s="67" t="s">
        <v>186</v>
      </c>
      <c r="B94" s="68">
        <f>SUM(B93:B93)</f>
        <v>40127810</v>
      </c>
      <c r="C94" s="68"/>
      <c r="D94" s="68">
        <f>SUM(D93:D93)</f>
        <v>40127810</v>
      </c>
    </row>
    <row r="95" spans="1:4">
      <c r="A95" s="63" t="s">
        <v>187</v>
      </c>
      <c r="B95" s="66">
        <f>B94</f>
        <v>40127810</v>
      </c>
      <c r="C95" s="66"/>
      <c r="D95" s="69">
        <v>0</v>
      </c>
    </row>
    <row r="96" spans="1:4">
      <c r="A96" s="67" t="s">
        <v>188</v>
      </c>
      <c r="B96" s="68">
        <f>B94-B95</f>
        <v>0</v>
      </c>
      <c r="C96" s="68"/>
      <c r="D96" s="68">
        <f>D94-D95</f>
        <v>40127810</v>
      </c>
    </row>
    <row r="97" spans="1:4">
      <c r="A97" s="67"/>
      <c r="B97" s="68"/>
      <c r="C97" s="68"/>
      <c r="D97" s="68"/>
    </row>
    <row r="98" spans="1:4">
      <c r="A98" s="67"/>
      <c r="B98" s="68"/>
      <c r="C98" s="68"/>
      <c r="D98" s="68"/>
    </row>
    <row r="100" spans="1:4">
      <c r="A100" s="67"/>
      <c r="B100" s="68"/>
      <c r="C100" s="68"/>
      <c r="D100" s="68"/>
    </row>
    <row r="102" spans="1:4">
      <c r="A102" s="64" t="s">
        <v>178</v>
      </c>
      <c r="B102" s="65" t="s">
        <v>179</v>
      </c>
      <c r="C102" s="65" t="s">
        <v>180</v>
      </c>
      <c r="D102" s="65" t="s">
        <v>181</v>
      </c>
    </row>
    <row r="103" spans="1:4">
      <c r="A103" s="64"/>
      <c r="B103" s="65" t="s">
        <v>182</v>
      </c>
      <c r="C103" s="65"/>
      <c r="D103" s="65" t="s">
        <v>183</v>
      </c>
    </row>
    <row r="104" spans="1:4">
      <c r="A104" s="63" t="s">
        <v>206</v>
      </c>
      <c r="B104" s="66">
        <v>22033118</v>
      </c>
      <c r="C104" s="66"/>
      <c r="D104" s="66">
        <v>23526311</v>
      </c>
    </row>
    <row r="105" spans="1:4">
      <c r="A105" s="63" t="s">
        <v>207</v>
      </c>
      <c r="B105" s="66">
        <v>931425</v>
      </c>
      <c r="C105" s="66"/>
      <c r="D105" s="66">
        <v>532087</v>
      </c>
    </row>
    <row r="106" spans="1:4">
      <c r="A106" s="67" t="s">
        <v>186</v>
      </c>
      <c r="B106" s="68">
        <f>SUM(B104:B105)</f>
        <v>22964543</v>
      </c>
      <c r="C106" s="68"/>
      <c r="D106" s="68">
        <f>SUM(D104:D105)</f>
        <v>24058398</v>
      </c>
    </row>
    <row r="109" spans="1:4">
      <c r="A109" s="64" t="s">
        <v>178</v>
      </c>
      <c r="B109" s="65" t="s">
        <v>179</v>
      </c>
      <c r="C109" s="65" t="s">
        <v>180</v>
      </c>
      <c r="D109" s="65" t="s">
        <v>181</v>
      </c>
    </row>
    <row r="110" spans="1:4">
      <c r="A110" s="64"/>
      <c r="B110" s="65" t="s">
        <v>182</v>
      </c>
      <c r="C110" s="65"/>
      <c r="D110" s="65" t="s">
        <v>183</v>
      </c>
    </row>
    <row r="111" spans="1:4">
      <c r="A111" s="63" t="s">
        <v>208</v>
      </c>
      <c r="B111" s="66">
        <v>40886942</v>
      </c>
      <c r="C111" s="66"/>
      <c r="D111" s="66">
        <v>783381</v>
      </c>
    </row>
    <row r="112" spans="1:4">
      <c r="A112" s="67" t="s">
        <v>186</v>
      </c>
      <c r="B112" s="68">
        <f>SUM(B111:B111)</f>
        <v>40886942</v>
      </c>
      <c r="C112" s="68"/>
      <c r="D112" s="68">
        <f>SUM(D111:D111)</f>
        <v>783381</v>
      </c>
    </row>
    <row r="113" spans="1:4">
      <c r="A113" s="67"/>
      <c r="B113" s="68"/>
      <c r="C113" s="68"/>
      <c r="D113" s="68"/>
    </row>
    <row r="115" spans="1:4">
      <c r="A115" s="64" t="s">
        <v>178</v>
      </c>
      <c r="B115" s="65" t="s">
        <v>179</v>
      </c>
      <c r="C115" s="65" t="s">
        <v>180</v>
      </c>
      <c r="D115" s="65" t="s">
        <v>181</v>
      </c>
    </row>
    <row r="116" spans="1:4">
      <c r="A116" s="64"/>
      <c r="B116" s="65" t="s">
        <v>182</v>
      </c>
      <c r="C116" s="65"/>
      <c r="D116" s="65" t="s">
        <v>183</v>
      </c>
    </row>
    <row r="117" spans="1:4">
      <c r="A117" s="70" t="s">
        <v>209</v>
      </c>
      <c r="B117" s="66">
        <v>2086053</v>
      </c>
      <c r="C117" s="65"/>
      <c r="D117" s="66">
        <v>1459715</v>
      </c>
    </row>
    <row r="118" spans="1:4">
      <c r="A118" s="67" t="s">
        <v>186</v>
      </c>
      <c r="B118" s="68">
        <f>SUM(B117:B117)</f>
        <v>2086053</v>
      </c>
      <c r="C118" s="68"/>
      <c r="D118" s="68">
        <f>SUM(D117:D117)</f>
        <v>1459715</v>
      </c>
    </row>
    <row r="121" spans="1:4">
      <c r="A121" s="64" t="s">
        <v>178</v>
      </c>
      <c r="B121" s="65" t="s">
        <v>179</v>
      </c>
      <c r="C121" s="65" t="s">
        <v>180</v>
      </c>
      <c r="D121" s="65" t="s">
        <v>181</v>
      </c>
    </row>
    <row r="122" spans="1:4">
      <c r="A122" s="64"/>
      <c r="B122" s="65" t="s">
        <v>182</v>
      </c>
      <c r="C122" s="65"/>
      <c r="D122" s="65" t="s">
        <v>183</v>
      </c>
    </row>
    <row r="123" spans="1:4">
      <c r="A123" s="63" t="s">
        <v>210</v>
      </c>
      <c r="B123" s="66">
        <v>28972431</v>
      </c>
      <c r="C123" s="66"/>
      <c r="D123" s="66">
        <v>25867853</v>
      </c>
    </row>
    <row r="124" spans="1:4">
      <c r="A124" s="63" t="s">
        <v>211</v>
      </c>
      <c r="B124" s="66">
        <v>4150485</v>
      </c>
      <c r="C124" s="66"/>
      <c r="D124" s="66">
        <v>4164171</v>
      </c>
    </row>
    <row r="125" spans="1:4">
      <c r="A125" s="67" t="s">
        <v>186</v>
      </c>
      <c r="B125" s="68">
        <f>SUM(B123:B124)</f>
        <v>33122916</v>
      </c>
      <c r="C125" s="68"/>
      <c r="D125" s="68">
        <f>SUM(D123:D124)</f>
        <v>30032024</v>
      </c>
    </row>
    <row r="128" spans="1:4">
      <c r="A128" s="64" t="s">
        <v>178</v>
      </c>
      <c r="B128" s="65" t="s">
        <v>179</v>
      </c>
      <c r="C128" s="65" t="s">
        <v>180</v>
      </c>
      <c r="D128" s="65" t="s">
        <v>181</v>
      </c>
    </row>
    <row r="129" spans="1:4">
      <c r="A129" s="64"/>
      <c r="B129" s="65" t="s">
        <v>182</v>
      </c>
      <c r="C129" s="65"/>
      <c r="D129" s="65" t="s">
        <v>183</v>
      </c>
    </row>
    <row r="130" spans="1:4">
      <c r="A130" s="63" t="s">
        <v>212</v>
      </c>
      <c r="B130" s="66">
        <v>548030</v>
      </c>
      <c r="C130" s="66"/>
      <c r="D130" s="66"/>
    </row>
    <row r="131" spans="1:4">
      <c r="A131" s="63" t="s">
        <v>213</v>
      </c>
      <c r="B131" s="66">
        <v>3553661</v>
      </c>
      <c r="C131" s="66"/>
      <c r="D131" s="66"/>
    </row>
    <row r="132" spans="1:4">
      <c r="A132" s="63" t="s">
        <v>214</v>
      </c>
      <c r="B132" s="66">
        <v>148084</v>
      </c>
      <c r="C132" s="66"/>
      <c r="D132" s="66"/>
    </row>
    <row r="133" spans="1:4">
      <c r="A133" s="63" t="s">
        <v>215</v>
      </c>
      <c r="B133" s="66">
        <v>241685</v>
      </c>
      <c r="C133" s="66"/>
      <c r="D133" s="66"/>
    </row>
    <row r="134" spans="1:4">
      <c r="A134" s="63" t="s">
        <v>216</v>
      </c>
      <c r="B134" s="66">
        <v>341592</v>
      </c>
      <c r="C134" s="66"/>
      <c r="D134" s="66"/>
    </row>
    <row r="135" spans="1:4">
      <c r="A135" s="63" t="s">
        <v>217</v>
      </c>
      <c r="B135" s="66">
        <v>152780</v>
      </c>
      <c r="C135" s="66"/>
      <c r="D135" s="66"/>
    </row>
    <row r="136" spans="1:4">
      <c r="A136" s="63" t="s">
        <v>218</v>
      </c>
      <c r="B136" s="66">
        <v>360000</v>
      </c>
      <c r="C136" s="66"/>
      <c r="D136" s="66"/>
    </row>
    <row r="137" spans="1:4">
      <c r="A137" s="63" t="s">
        <v>219</v>
      </c>
      <c r="B137" s="66">
        <v>32181</v>
      </c>
      <c r="C137" s="66"/>
      <c r="D137" s="66"/>
    </row>
    <row r="138" spans="1:4">
      <c r="A138" s="63" t="s">
        <v>220</v>
      </c>
      <c r="B138" s="66">
        <v>18615</v>
      </c>
      <c r="C138" s="66"/>
      <c r="D138" s="66"/>
    </row>
    <row r="139" spans="1:4">
      <c r="A139" s="63" t="s">
        <v>221</v>
      </c>
      <c r="B139" s="66">
        <v>28500</v>
      </c>
      <c r="C139" s="66"/>
      <c r="D139" s="66"/>
    </row>
    <row r="140" spans="1:4">
      <c r="A140" s="63" t="s">
        <v>222</v>
      </c>
      <c r="B140" s="66">
        <v>1200</v>
      </c>
      <c r="C140" s="66"/>
      <c r="D140" s="66"/>
    </row>
    <row r="141" spans="1:4">
      <c r="A141" s="63" t="s">
        <v>223</v>
      </c>
      <c r="B141" s="66">
        <v>2454391</v>
      </c>
      <c r="C141" s="66"/>
      <c r="D141" s="66"/>
    </row>
    <row r="142" spans="1:4">
      <c r="A142" s="63" t="s">
        <v>224</v>
      </c>
      <c r="B142" s="66">
        <v>16082320</v>
      </c>
      <c r="C142" s="66"/>
      <c r="D142" s="66"/>
    </row>
    <row r="143" spans="1:4">
      <c r="A143" s="63" t="s">
        <v>225</v>
      </c>
      <c r="B143" s="66">
        <v>11111312</v>
      </c>
      <c r="C143" s="66"/>
      <c r="D143" s="66"/>
    </row>
    <row r="144" spans="1:4">
      <c r="A144" s="67" t="s">
        <v>186</v>
      </c>
      <c r="B144" s="71">
        <f>SUM(B130:B143)</f>
        <v>35074351</v>
      </c>
      <c r="D144" s="71">
        <v>5260674</v>
      </c>
    </row>
    <row r="145" spans="1:1">
      <c r="A145" s="67"/>
    </row>
  </sheetData>
  <phoneticPr fontId="37" type="noConversion"/>
  <pageMargins left="0.7" right="0.7" top="0.75" bottom="0.75" header="0.3" footer="0.3"/>
  <pageSetup paperSize="9" orientation="portrait" r:id="rId1"/>
  <ignoredErrors>
    <ignoredError sqref="D69" formulaRange="1"/>
  </ignoredErrors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1-Pasqyra e Pozicioni Finan BS</vt:lpstr>
      <vt:lpstr>Kapaku </vt:lpstr>
      <vt:lpstr>2.1-Pasqyra e Perform. (natyra)</vt:lpstr>
      <vt:lpstr>Notes</vt:lpstr>
      <vt:lpstr>'1-Pasqyra e Pozicioni Finan BS'!Print_Area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2024-07-30T07:38:57Z</dcterms:modified>
  <cp:category/>
  <cp:contentStatus/>
</cp:coreProperties>
</file>