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21" activeTab="7"/>
  </bookViews>
  <sheets>
    <sheet name="Kapaku" sheetId="15" r:id="rId1"/>
    <sheet name="Aktivet" sheetId="1" r:id="rId2"/>
    <sheet name="Det. &amp; Kapitali" sheetId="5" r:id="rId3"/>
    <sheet name="PASH natyre" sheetId="6" r:id="rId4"/>
    <sheet name="PAGJP" sheetId="9" r:id="rId5"/>
    <sheet name="Cash Flow Dir" sheetId="10" r:id="rId6"/>
    <sheet name="Ndr. Kapital Ind." sheetId="12" r:id="rId7"/>
    <sheet name="SHPJEGIME 1" sheetId="16" r:id="rId8"/>
    <sheet name="SHPJEGIME2" sheetId="17" r:id="rId9"/>
  </sheets>
  <calcPr calcId="124519"/>
</workbook>
</file>

<file path=xl/calcChain.xml><?xml version="1.0" encoding="utf-8"?>
<calcChain xmlns="http://schemas.openxmlformats.org/spreadsheetml/2006/main">
  <c r="C34" i="10"/>
  <c r="C22"/>
  <c r="C13"/>
  <c r="C35" s="1"/>
  <c r="C10"/>
  <c r="C29" i="6"/>
  <c r="C33" s="1"/>
  <c r="C24"/>
  <c r="C13"/>
  <c r="C10"/>
  <c r="C39" i="5"/>
  <c r="C45" s="1"/>
  <c r="C29"/>
  <c r="C18"/>
  <c r="C33" s="1"/>
  <c r="C34" s="1"/>
  <c r="C17"/>
  <c r="C4"/>
  <c r="C41" i="1"/>
  <c r="C35"/>
  <c r="C28"/>
  <c r="C46" s="1"/>
  <c r="C16"/>
  <c r="C10"/>
  <c r="C6"/>
  <c r="C26" s="1"/>
  <c r="B13" i="6"/>
  <c r="J23" i="12"/>
  <c r="J22"/>
  <c r="L22" s="1"/>
  <c r="J19"/>
  <c r="J18"/>
  <c r="L18" s="1"/>
  <c r="J13"/>
  <c r="J12"/>
  <c r="L12" s="1"/>
  <c r="J9"/>
  <c r="J8"/>
  <c r="B10" i="10"/>
  <c r="B13" s="1"/>
  <c r="B22"/>
  <c r="B34"/>
  <c r="B29" i="6"/>
  <c r="B24"/>
  <c r="B10"/>
  <c r="E10" i="12"/>
  <c r="F10"/>
  <c r="G10"/>
  <c r="H10"/>
  <c r="I10"/>
  <c r="D10"/>
  <c r="I20"/>
  <c r="H20"/>
  <c r="G20"/>
  <c r="F20"/>
  <c r="E20"/>
  <c r="D20"/>
  <c r="C20"/>
  <c r="B20"/>
  <c r="C24"/>
  <c r="D24"/>
  <c r="E24"/>
  <c r="F24"/>
  <c r="G24"/>
  <c r="H24"/>
  <c r="I24"/>
  <c r="B24"/>
  <c r="J24" s="1"/>
  <c r="C14"/>
  <c r="D14"/>
  <c r="E14"/>
  <c r="F14"/>
  <c r="G14"/>
  <c r="H14"/>
  <c r="I14"/>
  <c r="B14"/>
  <c r="C10"/>
  <c r="B10"/>
  <c r="J10" s="1"/>
  <c r="C6"/>
  <c r="C15" s="1"/>
  <c r="C16" s="1"/>
  <c r="C25" s="1"/>
  <c r="D6"/>
  <c r="D15" s="1"/>
  <c r="D16" s="1"/>
  <c r="D25" s="1"/>
  <c r="E6"/>
  <c r="E15" s="1"/>
  <c r="E16" s="1"/>
  <c r="E25" s="1"/>
  <c r="F6"/>
  <c r="G6"/>
  <c r="H6"/>
  <c r="I6"/>
  <c r="I15" s="1"/>
  <c r="I16" s="1"/>
  <c r="I25" s="1"/>
  <c r="B6"/>
  <c r="B39" i="5"/>
  <c r="B45" s="1"/>
  <c r="B29"/>
  <c r="B18"/>
  <c r="B4"/>
  <c r="B17" s="1"/>
  <c r="B41" i="1"/>
  <c r="B35"/>
  <c r="B28"/>
  <c r="B16"/>
  <c r="B10"/>
  <c r="B6"/>
  <c r="C46" i="5" l="1"/>
  <c r="C47" i="1"/>
  <c r="B15" i="12"/>
  <c r="B25" s="1"/>
  <c r="H15"/>
  <c r="H25" s="1"/>
  <c r="J20"/>
  <c r="L20" s="1"/>
  <c r="J14"/>
  <c r="B33" i="6"/>
  <c r="B33" i="5"/>
  <c r="B34" s="1"/>
  <c r="B46" i="1"/>
  <c r="G15" i="12"/>
  <c r="G16" s="1"/>
  <c r="G25" s="1"/>
  <c r="F15"/>
  <c r="F16" s="1"/>
  <c r="F25" s="1"/>
  <c r="J6"/>
  <c r="L6" s="1"/>
  <c r="L23"/>
  <c r="L24"/>
  <c r="L8"/>
  <c r="B35" i="10"/>
  <c r="B26" i="1"/>
  <c r="J25" i="12" l="1"/>
  <c r="L25" s="1"/>
  <c r="B46" i="5"/>
  <c r="B47" i="1"/>
  <c r="J16" i="12"/>
  <c r="J15"/>
  <c r="L15" s="1"/>
  <c r="L19"/>
  <c r="L14"/>
  <c r="L13"/>
  <c r="L10"/>
  <c r="L9"/>
  <c r="L16" l="1"/>
</calcChain>
</file>

<file path=xl/sharedStrings.xml><?xml version="1.0" encoding="utf-8"?>
<sst xmlns="http://schemas.openxmlformats.org/spreadsheetml/2006/main" count="251" uniqueCount="228">
  <si>
    <t>Pasqyra e Pozicionit Financiar (Bilanci)</t>
  </si>
  <si>
    <t>AKTIVET</t>
  </si>
  <si>
    <t>Aktivet afatshkurtra</t>
  </si>
  <si>
    <t>Mjetet monetare</t>
  </si>
  <si>
    <t>Investime:</t>
  </si>
  <si>
    <t>1.Në tituj pronësie të njësive ekonomike brenda grupit</t>
  </si>
  <si>
    <t>2.Aksionet e veta</t>
  </si>
  <si>
    <t>3.Të tjera financiare</t>
  </si>
  <si>
    <t>Të drejta të arkëtueshme :</t>
  </si>
  <si>
    <t>1.Nga aktiviteti i shfrytëzimit</t>
  </si>
  <si>
    <t>2.Nga njësitë ekonomike brenda grupit</t>
  </si>
  <si>
    <t>3.Nga njësitë ekonomike ku ka interesa pjesëmarrëse</t>
  </si>
  <si>
    <t>4.Të tjera</t>
  </si>
  <si>
    <t>5. Kapital i nënshkruar i papaguar</t>
  </si>
  <si>
    <t>Inventarët:</t>
  </si>
  <si>
    <t>1.Lëndë e parë dhe materiale të konsumueshme</t>
  </si>
  <si>
    <t>2.Prodhime në proces dhe gjysëmprodukte</t>
  </si>
  <si>
    <t>3.Produkte të gatshme</t>
  </si>
  <si>
    <t>4.Mallra</t>
  </si>
  <si>
    <t>5.Aktive Biologjike (Gjë e gjallë në rritje e majmëri)</t>
  </si>
  <si>
    <t>6.AAGJM të mbajtura për shitje</t>
  </si>
  <si>
    <t>7.Parapagime për inventar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</si>
  <si>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</si>
  <si>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</si>
  <si>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</si>
  <si>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</si>
  <si>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</si>
  <si>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1.Tituj pronësie në njësitë ekonomike brenda grupit</t>
  </si>
  <si>
    <t>2.Tituj të huadhënies në njësitë ekonomike brenda grupit</t>
  </si>
  <si>
    <t>3.Tituj pronësie në njësitë ekonomike ku ka interesa pjesëmarrëse</t>
  </si>
  <si>
    <t>4.Tituj të huadhënies në njësitë ekonomike ku ka interesa pjesëmarrëse</t>
  </si>
  <si>
    <t>5.Tituj të tjerë të mbajtur si aktive afatgjata</t>
  </si>
  <si>
    <t>6. Tituj të tjerë të huadhënies</t>
  </si>
  <si>
    <t>Aktivet materiale:</t>
  </si>
  <si>
    <t>1. Toka dhe ndërtesa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</si>
  <si>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</si>
  <si>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</si>
  <si>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</si>
  <si>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</si>
  <si>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</si>
  <si>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2.Emri i Mirë</t>
  </si>
  <si>
    <t>3.Parapagime për AAJM</t>
  </si>
  <si>
    <t>Aktive tatimore të shtyra</t>
  </si>
  <si>
    <t>Aktive totale afatgjata</t>
  </si>
  <si>
    <t>AKTIVE TOTALE</t>
  </si>
  <si>
    <t>DETYRIME DHE KAPITALI</t>
  </si>
  <si>
    <t>Detyrime afatshkurtra:</t>
  </si>
  <si>
    <t>1.Titujt e huamarrjes</t>
  </si>
  <si>
    <t>2.Detyrime ndaj institucioneve të kredisë</t>
  </si>
  <si>
    <t>3.Arkëtime në avancë për porosi</t>
  </si>
  <si>
    <t>4.Të pagueshme për aktivitetin e shfrytëzimit</t>
  </si>
  <si>
    <t>5.Dëftesa të pagueshme</t>
  </si>
  <si>
    <t>6.Të pagueshme ndaj njësive ekonomike brenda grupit</t>
  </si>
  <si>
    <t>7.Të pagueshme ndaj njësive ekonomike ku ka interesa pjesëmarrëse</t>
  </si>
  <si>
    <t>9.Të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</si>
  <si>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</si>
  <si>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</si>
  <si>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</si>
  <si>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</si>
  <si>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</si>
  <si>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</si>
  <si>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6. Të pagueshme ndaj njësive ekonomike brenda grupit</t>
  </si>
  <si>
    <t>8.Të tjera të pagueshme</t>
  </si>
  <si>
    <t>Provizione:</t>
  </si>
  <si>
    <t>1.Provizione për pensionet</t>
  </si>
  <si>
    <t>2. Provizione të tjera</t>
  </si>
  <si>
    <t>Detyrime tatimore të shtyra</t>
  </si>
  <si>
    <t>Totali i Detyrimeve afatgjata</t>
  </si>
  <si>
    <t>Kapitali dhe Rezervat</t>
  </si>
  <si>
    <t>Kapitali i Nënshkruar</t>
  </si>
  <si>
    <t>Primi i lidhur me kapitalin</t>
  </si>
  <si>
    <t>Rezerva rivlerësimi</t>
  </si>
  <si>
    <t>Rezerva të tjera</t>
  </si>
  <si>
    <t>1.Rezerva ligjore</t>
  </si>
  <si>
    <t>2.Rezerva statutore</t>
  </si>
  <si>
    <t>3.Rezerva të tjera</t>
  </si>
  <si>
    <t>Fitimi i pashpërndarë</t>
  </si>
  <si>
    <t>Fitim / Humbja e Vitit</t>
  </si>
  <si>
    <t>Totali i Kapitalit</t>
  </si>
  <si>
    <t>TOTALI I DETYRIMEVE DHE KAPITALIT</t>
  </si>
  <si>
    <t>DETYRIMET TOTALE</t>
  </si>
  <si>
    <t>1.Koncesione, patenta, liçenca, marka tregtare, të drejta dhe aktive të ngjashme</t>
  </si>
  <si>
    <t xml:space="preserve">Pasqyra e Pozicionit Financiar (Bilanci) </t>
  </si>
  <si>
    <t>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</si>
  <si>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</si>
  <si>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</si>
  <si>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</si>
  <si>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</si>
  <si>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</si>
  <si>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</si>
  <si>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t>2. Të tjera shpenzime</t>
  </si>
  <si>
    <t>Shpenzime të personelit</t>
  </si>
  <si>
    <t>1. Paga dhe shpërblime</t>
  </si>
  <si>
    <t>Zhvlerësimi i aktiveve afatgjata materiale</t>
  </si>
  <si>
    <t>Shpenzime konsumi dhe amortizimi</t>
  </si>
  <si>
    <t>Shpenzime të tjera shfrytëzimi</t>
  </si>
  <si>
    <t>Të ardhura të tjera</t>
  </si>
  <si>
    <t xml:space="preserve">1. Të ardhura nga njësitë ekonomike ku ka interesa pjesëmarrëse </t>
  </si>
  <si>
    <t>2. Të ardhura nga investimet dhe huatë e tjera pjesë e aktiveve afatgjata</t>
  </si>
  <si>
    <t xml:space="preserve">3. Interesa të arkëtueshëm dhe të ardhura të tjera të ngjashme </t>
  </si>
  <si>
    <t>Zhvlerësimi i aktiveve financiare dhe investimeve financiare të mbajtura si aktive afatshkurtra</t>
  </si>
  <si>
    <t>Shpenzime financiare</t>
  </si>
  <si>
    <t>2. Shpenzime të tjera financiare</t>
  </si>
  <si>
    <t>Pjesa e fitimit/humbjes nga pjesëmarrjet</t>
  </si>
  <si>
    <t>Fitimi/Humbja para tatimit</t>
  </si>
  <si>
    <t>Shpenzimi i tatimit mbi fitimin</t>
  </si>
  <si>
    <t>1. Shpenzimi aktual i tatimit mbi fitimin</t>
  </si>
  <si>
    <t xml:space="preserve">1. Shpenzime interesi dhe shpenzime të ngjashme </t>
  </si>
  <si>
    <t>2. Shpenzimi i tatim fitimit të shtyrë</t>
  </si>
  <si>
    <t>3. Pjesa e tatim fitimit të pjesëmarrjeve</t>
  </si>
  <si>
    <t>Fitimi/Humbja e vitit</t>
  </si>
  <si>
    <t>Fitimi/Humbja për:</t>
  </si>
  <si>
    <t>Pronarët e njësisë ekonomike mëmë</t>
  </si>
  <si>
    <t>Interesat jo-kontrolluese</t>
  </si>
  <si>
    <t xml:space="preserve">2. Shpenzime të sigurimeve shoqërore/shëndetsore </t>
  </si>
  <si>
    <t xml:space="preserve">Pasqyra e Performancës </t>
  </si>
  <si>
    <t>(Pasqyra e të ardhurave dhe shpenzimeve)</t>
  </si>
  <si>
    <t>Pasqyra e të Ardhurave Gjithëpërfshirëse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</si>
  <si>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</si>
  <si>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</si>
  <si>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</si>
  <si>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</si>
  <si>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</si>
  <si>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</si>
  <si>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</si>
  <si>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</si>
  <si>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e Fluksit të Mjeteve Monetare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</si>
  <si>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</si>
  <si>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</si>
  <si>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</si>
  <si>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</si>
  <si>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</si>
  <si>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</si>
  <si>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</si>
  <si>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</si>
  <si>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</si>
  <si>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</si>
  <si>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</si>
  <si>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</si>
  <si>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</si>
  <si>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</si>
  <si>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</si>
  <si>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</si>
  <si>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</si>
  <si>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</si>
  <si>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</si>
  <si>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</si>
  <si>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</si>
  <si>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</si>
  <si>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</si>
  <si>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</si>
  <si>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</si>
  <si>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</si>
  <si>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</si>
  <si>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</si>
  <si>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</si>
  <si>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</si>
  <si>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</si>
  <si>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</si>
  <si>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</si>
  <si>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Pasqyra e Ndryshimeve në Kapitalin Neto</t>
  </si>
  <si>
    <t>(Pasqyra Individuale)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</si>
  <si>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</si>
  <si>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</si>
  <si>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</si>
  <si>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</si>
  <si>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</si>
  <si>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</si>
  <si>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Kapitali i nënshkruar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</si>
  <si>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</si>
  <si>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</si>
  <si>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</si>
  <si>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</si>
  <si>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</si>
  <si>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</si>
  <si>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</si>
  <si>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</si>
  <si>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më 31 dhjetor 2013</t>
  </si>
  <si>
    <t>Pozicioni financiar i rideklaruar më 1 janar 2014</t>
  </si>
  <si>
    <t>Totali i të ardhurave gjithëpërfshirëse për vitin:</t>
  </si>
  <si>
    <t>(Metoda Direkte)</t>
  </si>
  <si>
    <t>Për periudhën:</t>
  </si>
  <si>
    <t>-</t>
  </si>
  <si>
    <t>NIPT:</t>
  </si>
  <si>
    <t>Selia:</t>
  </si>
  <si>
    <t>8.Të pagueshme ndaj punonjësve dhe sigurimeve shoqërore/shëndetësore</t>
  </si>
  <si>
    <t xml:space="preserve">Objekti i aktivitetit:    </t>
  </si>
  <si>
    <t>Pozicioni financiar i rideklaruar më 31 dhjetor 2015</t>
  </si>
  <si>
    <t>PASQYRAT FINANCIARE                                            TË SHOQËRISË                                     woodpecker</t>
  </si>
  <si>
    <t>TREGETI E Prodhimi</t>
  </si>
  <si>
    <t>goranxi</t>
  </si>
  <si>
    <t>l231109601t</t>
  </si>
  <si>
    <t>SHOQERIA  WOODPECKER</t>
  </si>
  <si>
    <t>MJETET MONETARE NE TOTAL</t>
  </si>
  <si>
    <t>ARKA</t>
  </si>
  <si>
    <t>BANKA</t>
  </si>
  <si>
    <t xml:space="preserve">ALFA BAN </t>
  </si>
  <si>
    <t>LEK</t>
  </si>
  <si>
    <t>EURO</t>
  </si>
  <si>
    <t>KREDI</t>
  </si>
  <si>
    <t xml:space="preserve">T V SH </t>
  </si>
  <si>
    <t>NDERTESA</t>
  </si>
  <si>
    <t xml:space="preserve">DUHET TE THEKSOJME SE SHOQERIA ESHTE AKOME NE INVESTIME  TE MEDHA </t>
  </si>
  <si>
    <t xml:space="preserve">SHOQERIA *WOODPECKER* me Nr NIPT  L231109601 T pers u </t>
  </si>
  <si>
    <t xml:space="preserve">perket pasqyrave finaqnciare te vitit 2016 po ju sqarojme </t>
  </si>
  <si>
    <t>megjithate u a kemi derguar me bilancin brenda dates 31/03/2017</t>
  </si>
  <si>
    <t xml:space="preserve">1.A A Materiale  ne total </t>
  </si>
  <si>
    <t>makin</t>
  </si>
  <si>
    <t>Ndertesa</t>
  </si>
  <si>
    <t xml:space="preserve">mjete transp nuk ka </t>
  </si>
  <si>
    <t xml:space="preserve">2.Per vitin 2016 shoqeria ka dale me humbje  se akoma eshte ne fazen e </t>
  </si>
  <si>
    <t xml:space="preserve">investimeve  dhe nuk ka filluar prodhimin ne mase te gjere  qe eshte </t>
  </si>
  <si>
    <t xml:space="preserve">ne prodhimin e peletave per ngrohje </t>
  </si>
  <si>
    <t>Pozicioni financiar i rideklaruar më 1 janar 2017</t>
  </si>
  <si>
    <t>Pozicioni financiar më 31 dhjetor 2017</t>
  </si>
  <si>
    <t>Per pasqyrat financiare te vitit 2017 po ju sqarojme</t>
  </si>
  <si>
    <t xml:space="preserve">Magazina  sipas inventarit ngjitur </t>
  </si>
  <si>
    <t>1338261  vleresuarme kosto mesatere</t>
  </si>
  <si>
    <t>vler me kosto mesat</t>
  </si>
  <si>
    <t xml:space="preserve">Aktivet ne total </t>
  </si>
  <si>
    <t>Amortizimi</t>
  </si>
  <si>
    <t xml:space="preserve">prone e saj </t>
  </si>
  <si>
    <t>sipas dokumentit bashkengjitur</t>
  </si>
  <si>
    <t xml:space="preserve">Makineri e pajisje ne total </t>
  </si>
  <si>
    <t xml:space="preserve">Tatim fitimi paguar teper </t>
  </si>
  <si>
    <t xml:space="preserve">Subjekti mjete transporti te saj nuk ka </t>
  </si>
  <si>
    <t>Klientet  sipas analizes</t>
  </si>
  <si>
    <t>DATE 18/03/2018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</si>
</sst>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&quot;£&quot;* #,##0.00_-;\-&quot;£&quot;* #,##0.00_-;_-&quot;£&quot;* &quot;-&quot;??_-;_-@_-"/>
    <numFmt numFmtId="166" formatCode="dd/mm/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/>
      <name val="Cambria"/>
      <family val="1"/>
      <scheme val="major"/>
    </font>
    <font>
      <b/>
      <sz val="14"/>
      <color indexed="9"/>
      <name val="Cambria"/>
      <family val="1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4"/>
      <name val="Cambria"/>
      <family val="1"/>
      <scheme val="major"/>
    </font>
    <font>
      <b/>
      <sz val="10"/>
      <color theme="4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.5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mbria"/>
      <family val="1"/>
      <scheme val="major"/>
    </font>
    <font>
      <sz val="11"/>
      <color rgb="FF0070C0"/>
      <name val="Calibri"/>
      <family val="2"/>
      <scheme val="minor"/>
    </font>
    <font>
      <sz val="30"/>
      <color rgb="FF0070C0"/>
      <name val="Bernard MT Condensed"/>
      <family val="1"/>
    </font>
    <font>
      <sz val="11"/>
      <color rgb="FF0070C0"/>
      <name val="Bernard MT Condensed"/>
      <family val="1"/>
    </font>
    <font>
      <sz val="12"/>
      <color rgb="FF0070C0"/>
      <name val="Bodoni MT Condensed"/>
      <family val="1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" fontId="21" fillId="0" borderId="0"/>
    <xf numFmtId="0" fontId="2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6" fillId="0" borderId="0" xfId="0" applyFont="1"/>
    <xf numFmtId="164" fontId="0" fillId="0" borderId="0" xfId="0" applyNumberFormat="1"/>
    <xf numFmtId="166" fontId="11" fillId="2" borderId="0" xfId="0" applyNumberFormat="1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/>
    <xf numFmtId="0" fontId="0" fillId="0" borderId="0" xfId="0" applyAlignment="1">
      <alignment wrapText="1"/>
    </xf>
    <xf numFmtId="0" fontId="17" fillId="0" borderId="0" xfId="0" applyFont="1" applyFill="1"/>
    <xf numFmtId="0" fontId="18" fillId="0" borderId="0" xfId="0" applyFont="1" applyFill="1" applyAlignment="1">
      <alignment vertical="center" wrapText="1"/>
    </xf>
    <xf numFmtId="14" fontId="19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top" wrapText="1"/>
    </xf>
    <xf numFmtId="0" fontId="8" fillId="3" borderId="1" xfId="0" applyFont="1" applyFill="1" applyBorder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164" fontId="7" fillId="4" borderId="1" xfId="0" applyNumberFormat="1" applyFont="1" applyFill="1" applyBorder="1" applyAlignment="1" applyProtection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4" fillId="6" borderId="1" xfId="1" applyNumberFormat="1" applyFont="1" applyFill="1" applyBorder="1" applyAlignment="1" applyProtection="1">
      <alignment vertical="center"/>
    </xf>
    <xf numFmtId="164" fontId="4" fillId="6" borderId="1" xfId="1" applyNumberFormat="1" applyFont="1" applyFill="1" applyBorder="1" applyAlignment="1" applyProtection="1">
      <alignment vertical="center"/>
    </xf>
    <xf numFmtId="0" fontId="4" fillId="5" borderId="1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66" fontId="11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/>
    <xf numFmtId="0" fontId="0" fillId="0" borderId="1" xfId="0" applyBorder="1"/>
    <xf numFmtId="164" fontId="5" fillId="6" borderId="1" xfId="1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 wrapText="1"/>
    </xf>
    <xf numFmtId="0" fontId="15" fillId="5" borderId="1" xfId="0" applyNumberFormat="1" applyFont="1" applyFill="1" applyBorder="1" applyAlignment="1" applyProtection="1">
      <alignment vertical="center"/>
    </xf>
    <xf numFmtId="1" fontId="16" fillId="2" borderId="1" xfId="0" applyNumberFormat="1" applyFont="1" applyFill="1" applyBorder="1" applyAlignment="1" applyProtection="1">
      <alignment horizontal="center" vertical="center" textRotation="90"/>
    </xf>
    <xf numFmtId="0" fontId="13" fillId="3" borderId="1" xfId="0" applyFont="1" applyFill="1" applyBorder="1" applyAlignment="1" applyProtection="1">
      <alignment vertical="center" wrapText="1"/>
    </xf>
    <xf numFmtId="164" fontId="13" fillId="3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wrapText="1"/>
    </xf>
    <xf numFmtId="0" fontId="14" fillId="6" borderId="1" xfId="1" applyNumberFormat="1" applyFont="1" applyFill="1" applyBorder="1" applyAlignment="1" applyProtection="1">
      <alignment vertical="center"/>
    </xf>
    <xf numFmtId="164" fontId="14" fillId="6" borderId="1" xfId="1" applyNumberFormat="1" applyFont="1" applyFill="1" applyBorder="1" applyAlignment="1" applyProtection="1">
      <alignment vertical="center"/>
    </xf>
    <xf numFmtId="0" fontId="14" fillId="6" borderId="1" xfId="1" applyNumberFormat="1" applyFont="1" applyFill="1" applyBorder="1" applyAlignment="1" applyProtection="1">
      <alignment vertical="center" wrapText="1"/>
    </xf>
    <xf numFmtId="164" fontId="14" fillId="6" borderId="1" xfId="1" applyNumberFormat="1" applyFont="1" applyFill="1" applyBorder="1" applyAlignment="1" applyProtection="1">
      <alignment vertical="center" wrapText="1"/>
    </xf>
    <xf numFmtId="0" fontId="14" fillId="5" borderId="1" xfId="0" applyNumberFormat="1" applyFont="1" applyFill="1" applyBorder="1" applyAlignment="1" applyProtection="1">
      <alignment vertical="center"/>
    </xf>
    <xf numFmtId="164" fontId="14" fillId="5" borderId="1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top" wrapText="1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Comma 2" xfId="3"/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66FFFF"/>
      <color rgb="FFCCFFCC"/>
      <color rgb="FF99FF99"/>
      <color rgb="FF008080"/>
      <color rgb="FFDFE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showGridLines="0" topLeftCell="A13" workbookViewId="0">
      <selection activeCell="C38" sqref="C38"/>
    </sheetView>
  </sheetViews>
  <sheetFormatPr defaultRowHeight="15"/>
  <cols>
    <col min="5" max="5" width="10.85546875" bestFit="1" customWidth="1"/>
    <col min="6" max="6" width="9.85546875" customWidth="1"/>
    <col min="7" max="7" width="11" customWidth="1"/>
    <col min="10" max="10" width="2.28515625" customWidth="1"/>
  </cols>
  <sheetData>
    <row r="1" spans="1:10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>
      <c r="A2" s="12"/>
      <c r="B2" s="12"/>
      <c r="C2" s="12"/>
      <c r="D2" s="12"/>
      <c r="E2" s="12"/>
      <c r="F2" s="12"/>
      <c r="G2" s="12"/>
      <c r="H2" s="12"/>
      <c r="I2" s="12"/>
      <c r="J2" s="11"/>
    </row>
    <row r="3" spans="1:10" ht="15" customHeight="1">
      <c r="A3" s="12"/>
      <c r="B3" s="12"/>
      <c r="C3" s="12"/>
      <c r="D3" s="12"/>
      <c r="E3" s="12"/>
      <c r="F3" s="12"/>
      <c r="G3" s="12"/>
      <c r="H3" s="12"/>
      <c r="I3" s="12"/>
      <c r="J3" s="11"/>
    </row>
    <row r="4" spans="1:10" ht="15" customHeight="1">
      <c r="A4" s="12"/>
      <c r="B4" s="12"/>
      <c r="C4" s="12"/>
      <c r="D4" s="12"/>
      <c r="E4" s="12"/>
      <c r="F4" s="12"/>
      <c r="G4" s="12"/>
      <c r="H4" s="12"/>
      <c r="I4" s="12"/>
      <c r="J4" s="11"/>
    </row>
    <row r="5" spans="1:10" ht="15" customHeight="1">
      <c r="A5" s="12"/>
      <c r="B5" s="46" t="s">
        <v>188</v>
      </c>
      <c r="C5" s="46"/>
      <c r="D5" s="46"/>
      <c r="E5" s="46"/>
      <c r="F5" s="46"/>
      <c r="G5" s="46"/>
      <c r="H5" s="46"/>
      <c r="I5" s="12"/>
      <c r="J5" s="11"/>
    </row>
    <row r="6" spans="1:10" ht="15" customHeight="1">
      <c r="A6" s="12"/>
      <c r="B6" s="46"/>
      <c r="C6" s="46"/>
      <c r="D6" s="46"/>
      <c r="E6" s="46"/>
      <c r="F6" s="46"/>
      <c r="G6" s="46"/>
      <c r="H6" s="46"/>
      <c r="I6" s="12"/>
      <c r="J6" s="11"/>
    </row>
    <row r="7" spans="1:10" ht="15" customHeight="1">
      <c r="A7" s="12"/>
      <c r="B7" s="46"/>
      <c r="C7" s="46"/>
      <c r="D7" s="46"/>
      <c r="E7" s="46"/>
      <c r="F7" s="46"/>
      <c r="G7" s="46"/>
      <c r="H7" s="46"/>
      <c r="I7" s="12"/>
      <c r="J7" s="11"/>
    </row>
    <row r="8" spans="1:10" ht="15" customHeight="1">
      <c r="A8" s="12"/>
      <c r="B8" s="46"/>
      <c r="C8" s="46"/>
      <c r="D8" s="46"/>
      <c r="E8" s="46"/>
      <c r="F8" s="46"/>
      <c r="G8" s="46"/>
      <c r="H8" s="46"/>
      <c r="I8" s="12"/>
      <c r="J8" s="11"/>
    </row>
    <row r="9" spans="1:10" ht="15" customHeight="1">
      <c r="A9" s="12"/>
      <c r="B9" s="46"/>
      <c r="C9" s="46"/>
      <c r="D9" s="46"/>
      <c r="E9" s="46"/>
      <c r="F9" s="46"/>
      <c r="G9" s="46"/>
      <c r="H9" s="46"/>
      <c r="I9" s="12"/>
      <c r="J9" s="11"/>
    </row>
    <row r="10" spans="1:10" ht="15" customHeight="1">
      <c r="A10" s="12"/>
      <c r="B10" s="46"/>
      <c r="C10" s="46"/>
      <c r="D10" s="46"/>
      <c r="E10" s="46"/>
      <c r="F10" s="46"/>
      <c r="G10" s="46"/>
      <c r="H10" s="46"/>
      <c r="I10" s="12"/>
      <c r="J10" s="11"/>
    </row>
    <row r="11" spans="1:10" ht="15" customHeight="1">
      <c r="A11" s="12"/>
      <c r="B11" s="46"/>
      <c r="C11" s="46"/>
      <c r="D11" s="46"/>
      <c r="E11" s="46"/>
      <c r="F11" s="46"/>
      <c r="G11" s="46"/>
      <c r="H11" s="46"/>
      <c r="I11" s="12"/>
      <c r="J11" s="11"/>
    </row>
    <row r="12" spans="1:10" ht="15" customHeight="1">
      <c r="A12" s="12"/>
      <c r="B12" s="46"/>
      <c r="C12" s="46"/>
      <c r="D12" s="46"/>
      <c r="E12" s="46"/>
      <c r="F12" s="46"/>
      <c r="G12" s="46"/>
      <c r="H12" s="46"/>
      <c r="I12" s="12"/>
      <c r="J12" s="11"/>
    </row>
    <row r="13" spans="1:10" ht="15" customHeight="1">
      <c r="A13" s="12"/>
      <c r="B13" s="46"/>
      <c r="C13" s="46"/>
      <c r="D13" s="46"/>
      <c r="E13" s="46"/>
      <c r="F13" s="46"/>
      <c r="G13" s="46"/>
      <c r="H13" s="46"/>
      <c r="I13" s="12"/>
      <c r="J13" s="11"/>
    </row>
    <row r="14" spans="1:10" ht="15" customHeight="1">
      <c r="A14" s="12"/>
      <c r="B14" s="12"/>
      <c r="C14" s="12"/>
      <c r="D14" s="12"/>
      <c r="E14" s="12"/>
      <c r="F14" s="12"/>
      <c r="G14" s="12"/>
      <c r="H14" s="12"/>
      <c r="I14" s="12"/>
      <c r="J14" s="11"/>
    </row>
    <row r="15" spans="1:10" ht="15" customHeight="1">
      <c r="A15" s="12"/>
      <c r="B15" s="12"/>
      <c r="C15" s="47" t="s">
        <v>181</v>
      </c>
      <c r="D15" s="47"/>
      <c r="E15" s="13">
        <v>42736</v>
      </c>
      <c r="F15" s="14" t="s">
        <v>182</v>
      </c>
      <c r="G15" s="13">
        <v>43100</v>
      </c>
      <c r="H15" s="12"/>
      <c r="I15" s="12"/>
      <c r="J15" s="11"/>
    </row>
    <row r="16" spans="1:10" ht="15" customHeight="1">
      <c r="A16" s="12"/>
      <c r="B16" s="12"/>
      <c r="C16" s="12"/>
      <c r="D16" s="12"/>
      <c r="E16" s="12"/>
      <c r="F16" s="12"/>
      <c r="G16" s="12"/>
      <c r="H16" s="12"/>
      <c r="I16" s="12"/>
      <c r="J16" s="11"/>
    </row>
    <row r="17" spans="1:10" ht="15" customHeight="1">
      <c r="A17" s="12"/>
      <c r="B17" s="12"/>
      <c r="C17" s="12"/>
      <c r="D17" s="12"/>
      <c r="E17" s="12"/>
      <c r="F17" s="12"/>
      <c r="G17" s="12"/>
      <c r="H17" s="12"/>
      <c r="I17" s="12"/>
      <c r="J17" s="11"/>
    </row>
    <row r="18" spans="1:10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1"/>
    </row>
    <row r="19" spans="1:10" ht="15" customHeight="1">
      <c r="A19" s="12"/>
      <c r="B19" s="12"/>
      <c r="C19" s="48" t="s">
        <v>186</v>
      </c>
      <c r="D19" s="48"/>
      <c r="E19" s="48" t="s">
        <v>189</v>
      </c>
      <c r="F19" s="48"/>
      <c r="G19" s="15"/>
      <c r="H19" s="12"/>
      <c r="I19" s="12"/>
      <c r="J19" s="11"/>
    </row>
    <row r="20" spans="1:10" ht="15" customHeight="1">
      <c r="A20" s="12"/>
      <c r="B20" s="12"/>
      <c r="C20" s="48"/>
      <c r="D20" s="48"/>
      <c r="E20" s="48"/>
      <c r="F20" s="48"/>
      <c r="G20" s="15"/>
      <c r="H20" s="12"/>
      <c r="I20" s="12"/>
      <c r="J20" s="11"/>
    </row>
    <row r="21" spans="1:10" ht="15" customHeight="1">
      <c r="A21" s="12"/>
      <c r="B21" s="12"/>
      <c r="C21" s="48"/>
      <c r="D21" s="48"/>
      <c r="E21" s="48"/>
      <c r="F21" s="48"/>
      <c r="G21" s="15"/>
      <c r="H21" s="12"/>
      <c r="I21" s="12"/>
      <c r="J21" s="11"/>
    </row>
    <row r="22" spans="1:10" ht="15" customHeight="1">
      <c r="A22" s="12"/>
      <c r="B22" s="12"/>
      <c r="C22" s="48"/>
      <c r="D22" s="48"/>
      <c r="E22" s="48"/>
      <c r="F22" s="48"/>
      <c r="G22" s="15"/>
      <c r="H22" s="12"/>
      <c r="I22" s="12"/>
      <c r="J22" s="11"/>
    </row>
    <row r="23" spans="1:10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1"/>
    </row>
    <row r="24" spans="1:10" ht="15" customHeight="1">
      <c r="A24" s="12"/>
      <c r="B24" s="12"/>
      <c r="C24" s="12"/>
      <c r="D24" s="12"/>
      <c r="E24" s="12"/>
      <c r="F24" s="12"/>
      <c r="G24" s="12"/>
      <c r="H24" s="12"/>
      <c r="I24" s="12"/>
      <c r="J24" s="11"/>
    </row>
    <row r="25" spans="1:10" ht="15" customHeight="1">
      <c r="A25" s="12"/>
      <c r="B25" s="12"/>
      <c r="C25" s="16" t="s">
        <v>184</v>
      </c>
      <c r="D25" s="48" t="s">
        <v>190</v>
      </c>
      <c r="E25" s="48"/>
      <c r="F25" s="48"/>
      <c r="G25" s="48"/>
      <c r="H25" s="12"/>
      <c r="I25" s="12"/>
      <c r="J25" s="11"/>
    </row>
    <row r="26" spans="1:10" ht="15" customHeight="1">
      <c r="A26" s="12"/>
      <c r="B26" s="12"/>
      <c r="C26" s="16"/>
      <c r="D26" s="48"/>
      <c r="E26" s="48"/>
      <c r="F26" s="48"/>
      <c r="G26" s="48"/>
      <c r="H26" s="12"/>
      <c r="I26" s="12"/>
      <c r="J26" s="11"/>
    </row>
    <row r="27" spans="1:10" ht="15" customHeight="1">
      <c r="A27" s="12"/>
      <c r="B27" s="12"/>
      <c r="C27" s="16" t="s">
        <v>183</v>
      </c>
      <c r="D27" s="48" t="s">
        <v>191</v>
      </c>
      <c r="E27" s="48"/>
      <c r="F27" s="48"/>
      <c r="G27" s="48"/>
      <c r="H27" s="12"/>
      <c r="I27" s="12"/>
      <c r="J27" s="11"/>
    </row>
    <row r="28" spans="1:10" ht="15" customHeight="1">
      <c r="A28" s="12"/>
      <c r="B28" s="12"/>
      <c r="C28" s="16"/>
      <c r="D28" s="16"/>
      <c r="E28" s="16"/>
      <c r="F28" s="16"/>
      <c r="G28" s="16"/>
      <c r="H28" s="12"/>
      <c r="I28" s="12"/>
      <c r="J28" s="11"/>
    </row>
    <row r="29" spans="1:10" ht="15" customHeight="1">
      <c r="A29" s="12"/>
      <c r="B29" s="12"/>
      <c r="C29" s="12"/>
      <c r="D29" s="12"/>
      <c r="E29" s="12"/>
      <c r="F29" s="12"/>
      <c r="G29" s="12"/>
      <c r="H29" s="12"/>
      <c r="I29" s="12"/>
      <c r="J29" s="11"/>
    </row>
    <row r="30" spans="1:10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1"/>
    </row>
    <row r="31" spans="1:10" ht="15" customHeight="1">
      <c r="A31" s="12"/>
      <c r="B31" s="12"/>
      <c r="C31" s="12"/>
      <c r="D31" s="12"/>
      <c r="E31" s="12"/>
      <c r="F31" s="12"/>
      <c r="G31" s="12"/>
      <c r="H31" s="12"/>
      <c r="I31" s="12"/>
      <c r="J31" s="11"/>
    </row>
    <row r="32" spans="1:10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1"/>
    </row>
    <row r="33" spans="1:10" ht="15" customHeight="1">
      <c r="A33" s="12"/>
      <c r="B33" s="12"/>
      <c r="C33" s="12"/>
      <c r="D33" s="12"/>
      <c r="E33" s="12"/>
      <c r="F33" s="12"/>
      <c r="G33" s="12"/>
      <c r="H33" s="12"/>
      <c r="I33" s="12"/>
      <c r="J33" s="11"/>
    </row>
    <row r="34" spans="1:10" ht="15" customHeight="1">
      <c r="A34" s="12"/>
      <c r="B34" s="12"/>
      <c r="C34" s="12"/>
      <c r="D34" s="12"/>
      <c r="E34" s="12"/>
      <c r="F34" s="12"/>
      <c r="G34" s="12"/>
      <c r="H34" s="12"/>
      <c r="I34" s="12"/>
      <c r="J34" s="11"/>
    </row>
    <row r="35" spans="1:10" ht="15" customHeight="1">
      <c r="A35" s="12"/>
      <c r="B35" s="12"/>
      <c r="C35" s="12"/>
      <c r="D35" s="12"/>
      <c r="E35" s="12"/>
      <c r="F35" s="12"/>
      <c r="G35" s="12"/>
      <c r="H35" s="12"/>
      <c r="I35" s="12"/>
      <c r="J35" s="11"/>
    </row>
    <row r="36" spans="1:10" ht="15" customHeight="1">
      <c r="A36" s="12"/>
      <c r="B36" s="12"/>
      <c r="C36" s="12"/>
      <c r="D36" s="12"/>
      <c r="E36" s="12"/>
      <c r="F36" s="12"/>
      <c r="G36" s="12"/>
      <c r="H36" s="12"/>
      <c r="I36" s="12"/>
      <c r="J36" s="11"/>
    </row>
    <row r="37" spans="1:10" ht="15" customHeight="1">
      <c r="A37" s="12"/>
      <c r="B37" s="12"/>
      <c r="C37" s="12"/>
      <c r="D37" s="12"/>
      <c r="E37" s="12"/>
      <c r="F37" s="12"/>
      <c r="G37" s="12"/>
      <c r="H37" s="12"/>
      <c r="I37" s="12"/>
      <c r="J37" s="11"/>
    </row>
    <row r="38" spans="1:10" ht="15" customHeight="1">
      <c r="A38" s="12"/>
      <c r="B38" s="12"/>
      <c r="C38" s="12"/>
      <c r="D38" s="12"/>
      <c r="E38" s="12"/>
      <c r="F38" s="12"/>
      <c r="G38" s="12"/>
      <c r="H38" s="12"/>
      <c r="I38" s="12"/>
      <c r="J38" s="11"/>
    </row>
    <row r="39" spans="1:10" ht="15" customHeight="1">
      <c r="A39" s="12"/>
      <c r="B39" s="12"/>
      <c r="C39" s="12"/>
      <c r="D39" s="12"/>
      <c r="E39" s="12"/>
      <c r="F39" s="12"/>
      <c r="G39" s="12"/>
      <c r="H39" s="12"/>
      <c r="I39" s="12"/>
      <c r="J39" s="11"/>
    </row>
    <row r="40" spans="1:10" ht="15" customHeight="1">
      <c r="A40" s="12"/>
      <c r="B40" s="12"/>
      <c r="C40" s="12"/>
      <c r="D40" s="12"/>
      <c r="E40" s="12"/>
      <c r="F40" s="12"/>
      <c r="G40" s="12"/>
      <c r="H40" s="12"/>
      <c r="I40" s="12"/>
      <c r="J40" s="11"/>
    </row>
    <row r="41" spans="1:10" ht="15" customHeight="1">
      <c r="A41" s="12"/>
      <c r="B41" s="12"/>
      <c r="C41" s="12"/>
      <c r="D41" s="12"/>
      <c r="E41" s="12"/>
      <c r="F41" s="12"/>
      <c r="G41" s="12"/>
      <c r="H41" s="12"/>
      <c r="I41" s="12"/>
      <c r="J41" s="11"/>
    </row>
    <row r="42" spans="1:10" ht="15" customHeight="1">
      <c r="A42" s="12"/>
      <c r="B42" s="12"/>
      <c r="C42" s="12"/>
      <c r="D42" s="12"/>
      <c r="E42" s="12"/>
      <c r="F42" s="12"/>
      <c r="G42" s="12"/>
      <c r="H42" s="12"/>
      <c r="I42" s="12"/>
      <c r="J42" s="11"/>
    </row>
    <row r="43" spans="1:10" ht="15" customHeight="1">
      <c r="A43" s="12"/>
      <c r="B43" s="12"/>
      <c r="C43" s="12"/>
      <c r="D43" s="12"/>
      <c r="E43" s="12"/>
      <c r="F43" s="12"/>
      <c r="G43" s="12"/>
      <c r="H43" s="12"/>
      <c r="I43" s="12"/>
      <c r="J43" s="11"/>
    </row>
    <row r="44" spans="1:10" ht="15" customHeight="1">
      <c r="A44" s="12"/>
      <c r="B44" s="12"/>
      <c r="C44" s="12"/>
      <c r="D44" s="12"/>
      <c r="E44" s="12"/>
      <c r="F44" s="12"/>
      <c r="G44" s="12"/>
      <c r="H44" s="12"/>
      <c r="I44" s="12"/>
      <c r="J44" s="11"/>
    </row>
    <row r="45" spans="1:10" ht="15" customHeight="1">
      <c r="A45" s="12"/>
      <c r="B45" s="12"/>
      <c r="C45" s="12"/>
      <c r="D45" s="12"/>
      <c r="E45" s="12"/>
      <c r="F45" s="12"/>
      <c r="G45" s="12"/>
      <c r="H45" s="12"/>
      <c r="I45" s="12"/>
      <c r="J45" s="11"/>
    </row>
    <row r="46" spans="1:10" ht="15" customHeight="1">
      <c r="A46" s="12"/>
      <c r="B46" s="12"/>
      <c r="C46" s="12"/>
      <c r="D46" s="12"/>
      <c r="E46" s="12"/>
      <c r="F46" s="12"/>
      <c r="G46" s="12"/>
      <c r="H46" s="12"/>
      <c r="I46" s="12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</sheetData>
  <mergeCells count="12">
    <mergeCell ref="B5:H13"/>
    <mergeCell ref="C15:D15"/>
    <mergeCell ref="D25:G26"/>
    <mergeCell ref="D27:G27"/>
    <mergeCell ref="C19:D19"/>
    <mergeCell ref="E19:F19"/>
    <mergeCell ref="C20:D20"/>
    <mergeCell ref="E20:F20"/>
    <mergeCell ref="C21:D21"/>
    <mergeCell ref="E21:F21"/>
    <mergeCell ref="C22:D22"/>
    <mergeCell ref="E22:F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7"/>
  <sheetViews>
    <sheetView showGridLines="0" topLeftCell="A28" workbookViewId="0">
      <selection activeCell="B38" sqref="B38"/>
    </sheetView>
  </sheetViews>
  <sheetFormatPr defaultRowHeight="15"/>
  <cols>
    <col min="1" max="1" width="60.7109375" customWidth="1"/>
    <col min="2" max="3" width="14.7109375" customWidth="1"/>
  </cols>
  <sheetData>
    <row r="1" spans="1:3" ht="18">
      <c r="A1" s="1" t="s">
        <v>0</v>
      </c>
      <c r="B1" s="1"/>
      <c r="C1" s="1"/>
    </row>
    <row r="3" spans="1:3" ht="18">
      <c r="A3" s="2" t="s">
        <v>1</v>
      </c>
      <c r="B3" s="5">
        <v>43100</v>
      </c>
      <c r="C3" s="5">
        <v>42735</v>
      </c>
    </row>
    <row r="4" spans="1:3" ht="15.75">
      <c r="A4" s="17" t="s">
        <v>2</v>
      </c>
      <c r="B4" s="18">
        <v>21651931</v>
      </c>
      <c r="C4" s="18">
        <v>21651931</v>
      </c>
    </row>
    <row r="5" spans="1:3">
      <c r="A5" s="19" t="s">
        <v>3</v>
      </c>
      <c r="B5" s="20">
        <v>1338721</v>
      </c>
      <c r="C5" s="20">
        <v>1369715</v>
      </c>
    </row>
    <row r="6" spans="1:3">
      <c r="A6" s="19" t="s">
        <v>4</v>
      </c>
      <c r="B6" s="20">
        <f>SUM(B7:B9)</f>
        <v>0</v>
      </c>
      <c r="C6" s="20">
        <f>SUM(C7:C9)</f>
        <v>0</v>
      </c>
    </row>
    <row r="7" spans="1:3">
      <c r="A7" s="21" t="s">
        <v>5</v>
      </c>
      <c r="B7" s="22"/>
      <c r="C7" s="22"/>
    </row>
    <row r="8" spans="1:3">
      <c r="A8" s="21" t="s">
        <v>6</v>
      </c>
      <c r="B8" s="22"/>
      <c r="C8" s="22"/>
    </row>
    <row r="9" spans="1:3">
      <c r="A9" s="21" t="s">
        <v>7</v>
      </c>
      <c r="B9" s="22"/>
      <c r="C9" s="22"/>
    </row>
    <row r="10" spans="1:3">
      <c r="A10" s="19" t="s">
        <v>8</v>
      </c>
      <c r="B10" s="20">
        <f>SUM(B11:B15)</f>
        <v>7189784</v>
      </c>
      <c r="C10" s="20">
        <f>SUM(C11:C15)</f>
        <v>7486216</v>
      </c>
    </row>
    <row r="11" spans="1:3">
      <c r="A11" s="21" t="s">
        <v>9</v>
      </c>
      <c r="B11" s="22">
        <v>559096</v>
      </c>
      <c r="C11" s="22">
        <v>1934728</v>
      </c>
    </row>
    <row r="12" spans="1:3">
      <c r="A12" s="21" t="s">
        <v>10</v>
      </c>
      <c r="B12" s="22"/>
      <c r="C12" s="22"/>
    </row>
    <row r="13" spans="1:3">
      <c r="A13" s="21" t="s">
        <v>11</v>
      </c>
      <c r="B13" s="22">
        <v>70000</v>
      </c>
      <c r="C13" s="22">
        <v>70000</v>
      </c>
    </row>
    <row r="14" spans="1:3">
      <c r="A14" s="21" t="s">
        <v>12</v>
      </c>
      <c r="B14" s="22">
        <v>6560688</v>
      </c>
      <c r="C14" s="22">
        <v>5481488</v>
      </c>
    </row>
    <row r="15" spans="1:3">
      <c r="A15" s="21" t="s">
        <v>13</v>
      </c>
      <c r="B15" s="22"/>
      <c r="C15" s="22"/>
    </row>
    <row r="16" spans="1:3">
      <c r="A16" s="19" t="s">
        <v>14</v>
      </c>
      <c r="B16" s="20">
        <f>SUM(B17:B23)</f>
        <v>1338261</v>
      </c>
      <c r="C16" s="20">
        <f>SUM(C17:C23)</f>
        <v>12796000</v>
      </c>
    </row>
    <row r="17" spans="1:3">
      <c r="A17" s="21" t="s">
        <v>15</v>
      </c>
      <c r="B17" s="22">
        <v>1338261</v>
      </c>
      <c r="C17" s="22">
        <v>12796000</v>
      </c>
    </row>
    <row r="18" spans="1:3">
      <c r="A18" s="21" t="s">
        <v>16</v>
      </c>
      <c r="B18" s="22"/>
      <c r="C18" s="22"/>
    </row>
    <row r="19" spans="1:3">
      <c r="A19" s="21" t="s">
        <v>17</v>
      </c>
      <c r="B19" s="22"/>
      <c r="C19" s="22"/>
    </row>
    <row r="20" spans="1:3">
      <c r="A20" s="21" t="s">
        <v>18</v>
      </c>
      <c r="B20" s="22"/>
      <c r="C20" s="22"/>
    </row>
    <row r="21" spans="1:3">
      <c r="A21" s="21" t="s">
        <v>19</v>
      </c>
      <c r="B21" s="22"/>
      <c r="C21" s="22"/>
    </row>
    <row r="22" spans="1:3">
      <c r="A22" s="21" t="s">
        <v>20</v>
      </c>
      <c r="B22" s="22"/>
      <c r="C22" s="22"/>
    </row>
    <row r="23" spans="1:3">
      <c r="A23" s="21" t="s">
        <v>21</v>
      </c>
      <c r="B23" s="22"/>
      <c r="C23" s="22"/>
    </row>
    <row r="24" spans="1:3">
      <c r="A24" s="19" t="s">
        <v>22</v>
      </c>
      <c r="B24" s="20"/>
      <c r="C24" s="20"/>
    </row>
    <row r="25" spans="1:3">
      <c r="A25" s="19" t="s">
        <v>23</v>
      </c>
      <c r="B25" s="20"/>
      <c r="C25" s="20"/>
    </row>
    <row r="26" spans="1:3" ht="15.75">
      <c r="A26" s="23" t="s">
        <v>24</v>
      </c>
      <c r="B26" s="24">
        <f>+B5+B6+B10+B16+B24+B25</f>
        <v>9866766</v>
      </c>
      <c r="C26" s="24">
        <f>+C5+C6+C10+C16+C24+C25</f>
        <v>21651931</v>
      </c>
    </row>
    <row r="27" spans="1:3" ht="15.75">
      <c r="A27" s="17" t="s">
        <v>25</v>
      </c>
      <c r="B27" s="18"/>
      <c r="C27" s="18"/>
    </row>
    <row r="28" spans="1:3">
      <c r="A28" s="19" t="s">
        <v>26</v>
      </c>
      <c r="B28" s="20">
        <f>SUM(B29:B34)</f>
        <v>0</v>
      </c>
      <c r="C28" s="20">
        <f>SUM(C29:C34)</f>
        <v>0</v>
      </c>
    </row>
    <row r="29" spans="1:3">
      <c r="A29" s="21" t="s">
        <v>27</v>
      </c>
      <c r="B29" s="22"/>
      <c r="C29" s="22"/>
    </row>
    <row r="30" spans="1:3">
      <c r="A30" s="21" t="s">
        <v>28</v>
      </c>
      <c r="B30" s="22"/>
      <c r="C30" s="22"/>
    </row>
    <row r="31" spans="1:3">
      <c r="A31" s="21" t="s">
        <v>29</v>
      </c>
      <c r="B31" s="22"/>
      <c r="C31" s="22"/>
    </row>
    <row r="32" spans="1:3">
      <c r="A32" s="21" t="s">
        <v>30</v>
      </c>
      <c r="B32" s="22"/>
      <c r="C32" s="22"/>
    </row>
    <row r="33" spans="1:3">
      <c r="A33" s="21" t="s">
        <v>31</v>
      </c>
      <c r="B33" s="22"/>
      <c r="C33" s="22"/>
    </row>
    <row r="34" spans="1:3">
      <c r="A34" s="21" t="s">
        <v>32</v>
      </c>
      <c r="B34" s="22"/>
      <c r="C34" s="22"/>
    </row>
    <row r="35" spans="1:3">
      <c r="A35" s="19" t="s">
        <v>33</v>
      </c>
      <c r="B35" s="20">
        <f>SUM(B36:B39)</f>
        <v>121712050</v>
      </c>
      <c r="C35" s="20">
        <f>SUM(C36:C39)</f>
        <v>112498866</v>
      </c>
    </row>
    <row r="36" spans="1:3">
      <c r="A36" s="21" t="s">
        <v>34</v>
      </c>
      <c r="B36" s="22">
        <v>17413691</v>
      </c>
      <c r="C36" s="22">
        <v>5248221</v>
      </c>
    </row>
    <row r="37" spans="1:3">
      <c r="A37" s="21" t="s">
        <v>35</v>
      </c>
      <c r="B37" s="22">
        <v>104298359</v>
      </c>
      <c r="C37" s="22">
        <v>107250645</v>
      </c>
    </row>
    <row r="38" spans="1:3">
      <c r="A38" s="21" t="s">
        <v>36</v>
      </c>
      <c r="B38" s="22"/>
      <c r="C38" s="22"/>
    </row>
    <row r="39" spans="1:3">
      <c r="A39" s="21" t="s">
        <v>37</v>
      </c>
      <c r="B39" s="22"/>
      <c r="C39" s="22"/>
    </row>
    <row r="40" spans="1:3">
      <c r="A40" s="19" t="s">
        <v>38</v>
      </c>
      <c r="B40" s="20"/>
      <c r="C40" s="20"/>
    </row>
    <row r="41" spans="1:3">
      <c r="A41" s="19" t="s">
        <v>39</v>
      </c>
      <c r="B41" s="20">
        <f>SUM(B42:B44)</f>
        <v>0</v>
      </c>
      <c r="C41" s="20">
        <f>SUM(C42:C44)</f>
        <v>0</v>
      </c>
    </row>
    <row r="42" spans="1:3">
      <c r="A42" s="21" t="s">
        <v>81</v>
      </c>
      <c r="B42" s="22"/>
      <c r="C42" s="22"/>
    </row>
    <row r="43" spans="1:3">
      <c r="A43" s="21" t="s">
        <v>40</v>
      </c>
      <c r="B43" s="22"/>
      <c r="C43" s="22"/>
    </row>
    <row r="44" spans="1:3">
      <c r="A44" s="21" t="s">
        <v>41</v>
      </c>
      <c r="B44" s="22"/>
      <c r="C44" s="22"/>
    </row>
    <row r="45" spans="1:3">
      <c r="A45" s="19" t="s">
        <v>42</v>
      </c>
      <c r="B45" s="20"/>
      <c r="C45" s="20"/>
    </row>
    <row r="46" spans="1:3" ht="15.75">
      <c r="A46" s="23" t="s">
        <v>43</v>
      </c>
      <c r="B46" s="24">
        <f>+B28+B35+B40+B41+B45</f>
        <v>121712050</v>
      </c>
      <c r="C46" s="24">
        <f>+C28+C35+C40+C41+C45</f>
        <v>112498866</v>
      </c>
    </row>
    <row r="47" spans="1:3" ht="15.75">
      <c r="A47" s="25" t="s">
        <v>44</v>
      </c>
      <c r="B47" s="26">
        <f>+B26+B46</f>
        <v>131578816</v>
      </c>
      <c r="C47" s="26">
        <f>+C26+C46</f>
        <v>134150797</v>
      </c>
    </row>
  </sheetData>
  <pageMargins left="0.7" right="0.7" top="0.75" bottom="0.61" header="0.17" footer="0.2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6"/>
  <sheetViews>
    <sheetView showGridLines="0" workbookViewId="0">
      <selection activeCell="B45" sqref="B45"/>
    </sheetView>
  </sheetViews>
  <sheetFormatPr defaultRowHeight="15"/>
  <cols>
    <col min="1" max="1" width="62.5703125" customWidth="1"/>
    <col min="2" max="3" width="14.140625" customWidth="1"/>
  </cols>
  <sheetData>
    <row r="1" spans="1:3" ht="18">
      <c r="A1" s="50" t="s">
        <v>82</v>
      </c>
      <c r="B1" s="50"/>
      <c r="C1" s="50"/>
    </row>
    <row r="2" spans="1:3">
      <c r="A2" s="49"/>
      <c r="B2" s="49"/>
      <c r="C2" s="49"/>
    </row>
    <row r="3" spans="1:3" ht="18">
      <c r="A3" s="27" t="s">
        <v>45</v>
      </c>
      <c r="B3" s="28">
        <v>43100</v>
      </c>
      <c r="C3" s="28">
        <v>42735</v>
      </c>
    </row>
    <row r="4" spans="1:3" ht="15.75">
      <c r="A4" s="17" t="s">
        <v>46</v>
      </c>
      <c r="B4" s="18">
        <f>SUM(B5:B13)</f>
        <v>138557609</v>
      </c>
      <c r="C4" s="18">
        <f>SUM(C5:C13)</f>
        <v>141527051</v>
      </c>
    </row>
    <row r="5" spans="1:3">
      <c r="A5" s="21" t="s">
        <v>47</v>
      </c>
      <c r="B5" s="22"/>
      <c r="C5" s="22"/>
    </row>
    <row r="6" spans="1:3">
      <c r="A6" s="21" t="s">
        <v>48</v>
      </c>
      <c r="B6" s="22">
        <v>12184893</v>
      </c>
      <c r="C6" s="22">
        <v>18076758</v>
      </c>
    </row>
    <row r="7" spans="1:3">
      <c r="A7" s="21" t="s">
        <v>49</v>
      </c>
      <c r="B7" s="22"/>
      <c r="C7" s="22"/>
    </row>
    <row r="8" spans="1:3">
      <c r="A8" s="21" t="s">
        <v>50</v>
      </c>
      <c r="B8" s="22">
        <v>10243047</v>
      </c>
      <c r="C8" s="22">
        <v>7674715</v>
      </c>
    </row>
    <row r="9" spans="1:3">
      <c r="A9" s="21" t="s">
        <v>51</v>
      </c>
      <c r="B9" s="22"/>
      <c r="C9" s="22"/>
    </row>
    <row r="10" spans="1:3">
      <c r="A10" s="21" t="s">
        <v>52</v>
      </c>
      <c r="B10" s="22">
        <v>114666946</v>
      </c>
      <c r="C10" s="22">
        <v>114666946</v>
      </c>
    </row>
    <row r="11" spans="1:3">
      <c r="A11" s="21" t="s">
        <v>53</v>
      </c>
      <c r="B11" s="22"/>
      <c r="C11" s="22"/>
    </row>
    <row r="12" spans="1:3">
      <c r="A12" s="21" t="s">
        <v>185</v>
      </c>
      <c r="B12" s="22">
        <v>1462723</v>
      </c>
      <c r="C12" s="22">
        <v>1108632</v>
      </c>
    </row>
    <row r="13" spans="1:3">
      <c r="A13" s="21" t="s">
        <v>54</v>
      </c>
      <c r="B13" s="22"/>
      <c r="C13" s="22"/>
    </row>
    <row r="14" spans="1:3">
      <c r="A14" s="19" t="s">
        <v>55</v>
      </c>
      <c r="B14" s="20"/>
      <c r="C14" s="20"/>
    </row>
    <row r="15" spans="1:3">
      <c r="A15" s="19" t="s">
        <v>56</v>
      </c>
      <c r="B15" s="20"/>
      <c r="C15" s="20"/>
    </row>
    <row r="16" spans="1:3">
      <c r="A16" s="19" t="s">
        <v>57</v>
      </c>
      <c r="B16" s="20"/>
      <c r="C16" s="20"/>
    </row>
    <row r="17" spans="1:3" ht="15.75">
      <c r="A17" s="23" t="s">
        <v>58</v>
      </c>
      <c r="B17" s="24">
        <f>+B4+B14+B15+B16</f>
        <v>138557609</v>
      </c>
      <c r="C17" s="24">
        <f>+C4+C14+C15+C16</f>
        <v>141527051</v>
      </c>
    </row>
    <row r="18" spans="1:3" ht="15.75">
      <c r="A18" s="17" t="s">
        <v>59</v>
      </c>
      <c r="B18" s="18">
        <f>SUM(B19:B26)</f>
        <v>0</v>
      </c>
      <c r="C18" s="18">
        <f>SUM(C19:C26)</f>
        <v>0</v>
      </c>
    </row>
    <row r="19" spans="1:3">
      <c r="A19" s="21" t="s">
        <v>47</v>
      </c>
      <c r="B19" s="22"/>
      <c r="C19" s="22"/>
    </row>
    <row r="20" spans="1:3">
      <c r="A20" s="21" t="s">
        <v>48</v>
      </c>
      <c r="B20" s="29"/>
      <c r="C20" s="29"/>
    </row>
    <row r="21" spans="1:3">
      <c r="A21" s="21" t="s">
        <v>60</v>
      </c>
      <c r="B21" s="29"/>
      <c r="C21" s="29"/>
    </row>
    <row r="22" spans="1:3">
      <c r="A22" s="21" t="s">
        <v>50</v>
      </c>
      <c r="B22" s="29"/>
      <c r="C22" s="29"/>
    </row>
    <row r="23" spans="1:3">
      <c r="A23" s="21" t="s">
        <v>51</v>
      </c>
      <c r="B23" s="29"/>
      <c r="C23" s="29"/>
    </row>
    <row r="24" spans="1:3">
      <c r="A24" s="21" t="s">
        <v>61</v>
      </c>
      <c r="B24" s="29"/>
      <c r="C24" s="29"/>
    </row>
    <row r="25" spans="1:3">
      <c r="A25" s="21" t="s">
        <v>53</v>
      </c>
      <c r="B25" s="29"/>
      <c r="C25" s="29"/>
    </row>
    <row r="26" spans="1:3">
      <c r="A26" s="21" t="s">
        <v>62</v>
      </c>
      <c r="B26" s="29"/>
      <c r="C26" s="29"/>
    </row>
    <row r="27" spans="1:3">
      <c r="A27" s="19" t="s">
        <v>55</v>
      </c>
      <c r="B27" s="20"/>
      <c r="C27" s="20"/>
    </row>
    <row r="28" spans="1:3">
      <c r="A28" s="19" t="s">
        <v>56</v>
      </c>
      <c r="B28" s="20"/>
      <c r="C28" s="20"/>
    </row>
    <row r="29" spans="1:3">
      <c r="A29" s="19" t="s">
        <v>63</v>
      </c>
      <c r="B29" s="20">
        <f>SUM(B30:B31)</f>
        <v>0</v>
      </c>
      <c r="C29" s="20">
        <f>SUM(C30:C31)</f>
        <v>0</v>
      </c>
    </row>
    <row r="30" spans="1:3">
      <c r="A30" s="21" t="s">
        <v>64</v>
      </c>
      <c r="B30" s="29"/>
      <c r="C30" s="29"/>
    </row>
    <row r="31" spans="1:3">
      <c r="A31" s="21" t="s">
        <v>65</v>
      </c>
      <c r="B31" s="29"/>
      <c r="C31" s="29"/>
    </row>
    <row r="32" spans="1:3">
      <c r="A32" s="19" t="s">
        <v>66</v>
      </c>
      <c r="B32" s="20"/>
      <c r="C32" s="20"/>
    </row>
    <row r="33" spans="1:3" ht="15.75">
      <c r="A33" s="23" t="s">
        <v>67</v>
      </c>
      <c r="B33" s="24">
        <f>+B18+B27+B28+B29+B32</f>
        <v>0</v>
      </c>
      <c r="C33" s="24">
        <f>+C18+C27+C28+C29+C32</f>
        <v>0</v>
      </c>
    </row>
    <row r="34" spans="1:3" ht="15.75">
      <c r="A34" s="25" t="s">
        <v>80</v>
      </c>
      <c r="B34" s="26">
        <f>+B33+B17</f>
        <v>138557609</v>
      </c>
      <c r="C34" s="26">
        <f>+C33+C17</f>
        <v>141527051</v>
      </c>
    </row>
    <row r="35" spans="1:3" ht="15.75">
      <c r="A35" s="17" t="s">
        <v>68</v>
      </c>
      <c r="B35" s="18"/>
      <c r="C35" s="18"/>
    </row>
    <row r="36" spans="1:3">
      <c r="A36" s="19" t="s">
        <v>69</v>
      </c>
      <c r="B36" s="20">
        <v>100000</v>
      </c>
      <c r="C36" s="20">
        <v>100000</v>
      </c>
    </row>
    <row r="37" spans="1:3">
      <c r="A37" s="19" t="s">
        <v>70</v>
      </c>
      <c r="B37" s="20"/>
      <c r="C37" s="20"/>
    </row>
    <row r="38" spans="1:3">
      <c r="A38" s="19" t="s">
        <v>71</v>
      </c>
      <c r="B38" s="20"/>
      <c r="C38" s="20"/>
    </row>
    <row r="39" spans="1:3">
      <c r="A39" s="19" t="s">
        <v>72</v>
      </c>
      <c r="B39" s="20">
        <f>SUM(B40:B42)</f>
        <v>0</v>
      </c>
      <c r="C39" s="20">
        <f>SUM(C40:C42)</f>
        <v>0</v>
      </c>
    </row>
    <row r="40" spans="1:3">
      <c r="A40" s="30" t="s">
        <v>73</v>
      </c>
      <c r="B40" s="29"/>
      <c r="C40" s="29"/>
    </row>
    <row r="41" spans="1:3">
      <c r="A41" s="30" t="s">
        <v>74</v>
      </c>
      <c r="B41" s="29"/>
      <c r="C41" s="29"/>
    </row>
    <row r="42" spans="1:3">
      <c r="A42" s="30" t="s">
        <v>75</v>
      </c>
      <c r="B42" s="29"/>
      <c r="C42" s="29"/>
    </row>
    <row r="43" spans="1:3">
      <c r="A43" s="19" t="s">
        <v>76</v>
      </c>
      <c r="B43" s="20">
        <v>-7476254</v>
      </c>
      <c r="C43" s="20">
        <v>-5842522</v>
      </c>
    </row>
    <row r="44" spans="1:3">
      <c r="A44" s="19" t="s">
        <v>77</v>
      </c>
      <c r="B44" s="20">
        <v>397461</v>
      </c>
      <c r="C44" s="20">
        <v>-1633732</v>
      </c>
    </row>
    <row r="45" spans="1:3" ht="15.75">
      <c r="A45" s="23" t="s">
        <v>78</v>
      </c>
      <c r="B45" s="31">
        <f>+B36+B37+B38+B39+B43+B44</f>
        <v>-6978793</v>
      </c>
      <c r="C45" s="31">
        <f>+C36+C37+C38+C39+C43+C44</f>
        <v>-7376254</v>
      </c>
    </row>
    <row r="46" spans="1:3" ht="15.75">
      <c r="A46" s="25" t="s">
        <v>79</v>
      </c>
      <c r="B46" s="26">
        <f>+B17+B33+B45</f>
        <v>131578816</v>
      </c>
      <c r="C46" s="26">
        <f>+C17+C33+C45</f>
        <v>134150797</v>
      </c>
    </row>
  </sheetData>
  <mergeCells count="2">
    <mergeCell ref="A2:C2"/>
    <mergeCell ref="A1:C1"/>
  </mergeCells>
  <pageMargins left="0.7" right="0.7" top="0.75" bottom="0.61" header="0.17" footer="0.24"/>
  <pageSetup orientation="portrait" r:id="rId1"/>
  <ignoredErrors>
    <ignoredError sqref="B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topLeftCell="A20" workbookViewId="0">
      <selection activeCell="B33" sqref="B33"/>
    </sheetView>
  </sheetViews>
  <sheetFormatPr defaultRowHeight="15"/>
  <cols>
    <col min="1" max="1" width="66" customWidth="1"/>
    <col min="2" max="3" width="15.42578125" customWidth="1"/>
  </cols>
  <sheetData>
    <row r="1" spans="1:3" ht="18">
      <c r="A1" s="50" t="s">
        <v>115</v>
      </c>
      <c r="B1" s="50"/>
      <c r="C1" s="50"/>
    </row>
    <row r="2" spans="1:3" ht="18">
      <c r="A2" s="50" t="s">
        <v>116</v>
      </c>
      <c r="B2" s="50"/>
      <c r="C2" s="50"/>
    </row>
    <row r="3" spans="1:3">
      <c r="A3" s="49" t="s">
        <v>83</v>
      </c>
      <c r="B3" s="49"/>
      <c r="C3" s="49"/>
    </row>
    <row r="4" spans="1:3">
      <c r="A4" s="6"/>
      <c r="B4" s="6"/>
      <c r="C4" s="45"/>
    </row>
    <row r="5" spans="1:3" ht="18">
      <c r="A5" s="27"/>
      <c r="B5" s="32">
        <v>2017</v>
      </c>
      <c r="C5" s="32">
        <v>2016</v>
      </c>
    </row>
    <row r="6" spans="1:3">
      <c r="A6" s="19" t="s">
        <v>84</v>
      </c>
      <c r="B6" s="20"/>
      <c r="C6" s="20"/>
    </row>
    <row r="7" spans="1:3">
      <c r="A7" s="19" t="s">
        <v>85</v>
      </c>
      <c r="B7" s="20">
        <v>34252870</v>
      </c>
      <c r="C7" s="20">
        <v>9821171</v>
      </c>
    </row>
    <row r="8" spans="1:3">
      <c r="A8" s="19" t="s">
        <v>86</v>
      </c>
      <c r="B8" s="20"/>
      <c r="C8" s="20"/>
    </row>
    <row r="9" spans="1:3">
      <c r="A9" s="19" t="s">
        <v>87</v>
      </c>
      <c r="B9" s="20"/>
      <c r="C9" s="20"/>
    </row>
    <row r="10" spans="1:3">
      <c r="A10" s="19" t="s">
        <v>88</v>
      </c>
      <c r="B10" s="20">
        <f>SUM(B11:B12)</f>
        <v>22283515</v>
      </c>
      <c r="C10" s="20">
        <f>SUM(C11:C12)</f>
        <v>4289700</v>
      </c>
    </row>
    <row r="11" spans="1:3">
      <c r="A11" s="21" t="s">
        <v>89</v>
      </c>
      <c r="B11" s="29">
        <v>22283515</v>
      </c>
      <c r="C11" s="29">
        <v>2752952</v>
      </c>
    </row>
    <row r="12" spans="1:3">
      <c r="A12" s="21" t="s">
        <v>90</v>
      </c>
      <c r="B12" s="29"/>
      <c r="C12" s="29">
        <v>1536748</v>
      </c>
    </row>
    <row r="13" spans="1:3">
      <c r="A13" s="19" t="s">
        <v>91</v>
      </c>
      <c r="B13" s="20">
        <f>SUM(B14:B15)</f>
        <v>2535557</v>
      </c>
      <c r="C13" s="20">
        <f>SUM(C14:C15)</f>
        <v>1707321</v>
      </c>
    </row>
    <row r="14" spans="1:3">
      <c r="A14" s="21" t="s">
        <v>92</v>
      </c>
      <c r="B14" s="29">
        <v>2172714</v>
      </c>
      <c r="C14" s="29">
        <v>1463000</v>
      </c>
    </row>
    <row r="15" spans="1:3">
      <c r="A15" s="21" t="s">
        <v>114</v>
      </c>
      <c r="B15" s="29">
        <v>362843</v>
      </c>
      <c r="C15" s="29">
        <v>244321</v>
      </c>
    </row>
    <row r="16" spans="1:3">
      <c r="A16" s="19" t="s">
        <v>93</v>
      </c>
      <c r="B16" s="20"/>
      <c r="C16" s="20"/>
    </row>
    <row r="17" spans="1:5">
      <c r="A17" s="19" t="s">
        <v>94</v>
      </c>
      <c r="B17" s="20">
        <v>3225722</v>
      </c>
      <c r="C17" s="20"/>
    </row>
    <row r="18" spans="1:5">
      <c r="A18" s="19" t="s">
        <v>95</v>
      </c>
      <c r="B18" s="20">
        <v>4485548</v>
      </c>
      <c r="C18" s="20">
        <v>3487781</v>
      </c>
    </row>
    <row r="19" spans="1:5">
      <c r="A19" s="19" t="s">
        <v>96</v>
      </c>
      <c r="B19" s="20"/>
      <c r="C19" s="20">
        <v>1020</v>
      </c>
    </row>
    <row r="20" spans="1:5">
      <c r="A20" s="21" t="s">
        <v>97</v>
      </c>
      <c r="B20" s="29"/>
      <c r="C20" s="29"/>
      <c r="D20" s="3"/>
      <c r="E20" s="4"/>
    </row>
    <row r="21" spans="1:5">
      <c r="A21" s="21" t="s">
        <v>98</v>
      </c>
      <c r="B21" s="29"/>
      <c r="C21" s="29"/>
      <c r="D21" s="3"/>
      <c r="E21" s="4"/>
    </row>
    <row r="22" spans="1:5">
      <c r="A22" s="21" t="s">
        <v>99</v>
      </c>
      <c r="B22" s="29"/>
      <c r="C22" s="29"/>
      <c r="D22" s="3"/>
      <c r="E22" s="4"/>
    </row>
    <row r="23" spans="1:5" ht="28.5">
      <c r="A23" s="33" t="s">
        <v>100</v>
      </c>
      <c r="B23" s="20"/>
      <c r="C23" s="20"/>
    </row>
    <row r="24" spans="1:5">
      <c r="A24" s="19" t="s">
        <v>101</v>
      </c>
      <c r="B24" s="20">
        <f>SUM(B25:B26)</f>
        <v>1325067</v>
      </c>
      <c r="C24" s="20">
        <f>SUM(C25:C26)</f>
        <v>1971121</v>
      </c>
    </row>
    <row r="25" spans="1:5">
      <c r="A25" s="21" t="s">
        <v>107</v>
      </c>
      <c r="B25" s="29">
        <v>767186</v>
      </c>
      <c r="C25" s="29">
        <v>1750547</v>
      </c>
    </row>
    <row r="26" spans="1:5">
      <c r="A26" s="21" t="s">
        <v>102</v>
      </c>
      <c r="B26" s="29">
        <v>557881</v>
      </c>
      <c r="C26" s="29">
        <v>220574</v>
      </c>
    </row>
    <row r="27" spans="1:5">
      <c r="A27" s="19" t="s">
        <v>103</v>
      </c>
      <c r="B27" s="20"/>
      <c r="C27" s="20"/>
    </row>
    <row r="28" spans="1:5">
      <c r="A28" s="19" t="s">
        <v>104</v>
      </c>
      <c r="B28" s="20">
        <v>397461</v>
      </c>
      <c r="C28" s="20">
        <v>-1633732</v>
      </c>
    </row>
    <row r="29" spans="1:5">
      <c r="A29" s="19" t="s">
        <v>105</v>
      </c>
      <c r="B29" s="20">
        <f>SUM(B30:B32)</f>
        <v>0</v>
      </c>
      <c r="C29" s="20">
        <f>SUM(C30:C32)</f>
        <v>0</v>
      </c>
    </row>
    <row r="30" spans="1:5">
      <c r="A30" s="21" t="s">
        <v>106</v>
      </c>
      <c r="B30" s="29"/>
      <c r="C30" s="29"/>
    </row>
    <row r="31" spans="1:5">
      <c r="A31" s="21" t="s">
        <v>108</v>
      </c>
      <c r="B31" s="29"/>
      <c r="C31" s="29"/>
    </row>
    <row r="32" spans="1:5">
      <c r="A32" s="21" t="s">
        <v>109</v>
      </c>
      <c r="B32" s="29"/>
      <c r="C32" s="29"/>
    </row>
    <row r="33" spans="1:3" ht="15.75">
      <c r="A33" s="25" t="s">
        <v>110</v>
      </c>
      <c r="B33" s="26">
        <f>+B28-B29</f>
        <v>397461</v>
      </c>
      <c r="C33" s="26">
        <f>+C28-C29</f>
        <v>-1633732</v>
      </c>
    </row>
    <row r="34" spans="1:3">
      <c r="A34" s="19" t="s">
        <v>111</v>
      </c>
      <c r="B34" s="20"/>
      <c r="C34" s="20"/>
    </row>
    <row r="35" spans="1:3">
      <c r="A35" s="21" t="s">
        <v>112</v>
      </c>
      <c r="B35" s="29"/>
      <c r="C35" s="29"/>
    </row>
    <row r="36" spans="1:3">
      <c r="A36" s="21" t="s">
        <v>113</v>
      </c>
      <c r="B36" s="29"/>
      <c r="C36" s="29"/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showGridLines="0" workbookViewId="0">
      <selection activeCell="B25" sqref="B25"/>
    </sheetView>
  </sheetViews>
  <sheetFormatPr defaultRowHeight="15"/>
  <cols>
    <col min="1" max="1" width="66" customWidth="1"/>
    <col min="2" max="3" width="12.140625" bestFit="1" customWidth="1"/>
  </cols>
  <sheetData>
    <row r="1" spans="1:3" ht="18">
      <c r="A1" s="50"/>
      <c r="B1" s="50"/>
      <c r="C1" s="50"/>
    </row>
    <row r="2" spans="1:3" ht="18">
      <c r="A2" s="50" t="s">
        <v>117</v>
      </c>
      <c r="B2" s="50"/>
      <c r="C2" s="50"/>
    </row>
    <row r="3" spans="1:3">
      <c r="A3" s="49"/>
      <c r="B3" s="49"/>
      <c r="C3" s="49"/>
    </row>
    <row r="4" spans="1:3" ht="18">
      <c r="A4" s="27"/>
      <c r="B4" s="32">
        <v>2017</v>
      </c>
      <c r="C4" s="32">
        <v>2016</v>
      </c>
    </row>
    <row r="5" spans="1:3">
      <c r="A5" s="19" t="s">
        <v>110</v>
      </c>
      <c r="B5" s="19">
        <v>397461</v>
      </c>
      <c r="C5" s="19">
        <v>-1633732</v>
      </c>
    </row>
    <row r="6" spans="1:3">
      <c r="A6" s="19" t="s">
        <v>118</v>
      </c>
      <c r="B6" s="19"/>
      <c r="C6" s="19"/>
    </row>
    <row r="7" spans="1:3">
      <c r="A7" s="19" t="s">
        <v>119</v>
      </c>
      <c r="B7" s="19"/>
      <c r="C7" s="19"/>
    </row>
    <row r="8" spans="1:3">
      <c r="A8" s="19" t="s">
        <v>120</v>
      </c>
      <c r="B8" s="19"/>
      <c r="C8" s="19"/>
    </row>
    <row r="9" spans="1:3">
      <c r="A9" s="19" t="s">
        <v>121</v>
      </c>
      <c r="B9" s="19"/>
      <c r="C9" s="19"/>
    </row>
    <row r="10" spans="1:3">
      <c r="A10" s="19" t="s">
        <v>122</v>
      </c>
      <c r="B10" s="19"/>
      <c r="C10" s="19"/>
    </row>
    <row r="11" spans="1:3">
      <c r="A11" s="19" t="s">
        <v>123</v>
      </c>
      <c r="B11" s="19"/>
      <c r="C11" s="19"/>
    </row>
    <row r="12" spans="1:3">
      <c r="A12" s="19" t="s">
        <v>124</v>
      </c>
      <c r="B12" s="19">
        <v>34252870</v>
      </c>
      <c r="C12" s="19">
        <v>9822191</v>
      </c>
    </row>
    <row r="13" spans="1:3">
      <c r="A13" s="19" t="s">
        <v>125</v>
      </c>
      <c r="B13" s="19"/>
      <c r="C13" s="19"/>
    </row>
    <row r="14" spans="1:3">
      <c r="A14" s="21" t="s">
        <v>112</v>
      </c>
      <c r="B14" s="30"/>
      <c r="C14" s="30"/>
    </row>
    <row r="15" spans="1:3">
      <c r="A15" s="21" t="s">
        <v>113</v>
      </c>
      <c r="B15" s="30"/>
      <c r="C15" s="30"/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19" workbookViewId="0">
      <selection activeCell="C13" sqref="C13"/>
    </sheetView>
  </sheetViews>
  <sheetFormatPr defaultRowHeight="15"/>
  <cols>
    <col min="1" max="1" width="67.85546875" customWidth="1"/>
    <col min="2" max="3" width="13.85546875" customWidth="1"/>
  </cols>
  <sheetData>
    <row r="1" spans="1:5" ht="18">
      <c r="A1" s="50"/>
      <c r="B1" s="50"/>
      <c r="C1" s="50"/>
    </row>
    <row r="2" spans="1:5" ht="18">
      <c r="A2" s="50" t="s">
        <v>126</v>
      </c>
      <c r="B2" s="50"/>
      <c r="C2" s="50"/>
    </row>
    <row r="3" spans="1:5" ht="15.75">
      <c r="A3" s="51" t="s">
        <v>180</v>
      </c>
      <c r="B3" s="51"/>
      <c r="C3" s="51"/>
    </row>
    <row r="4" spans="1:5">
      <c r="A4" s="6"/>
      <c r="B4" s="6"/>
      <c r="C4" s="45"/>
    </row>
    <row r="5" spans="1:5" ht="18">
      <c r="A5" s="27"/>
      <c r="B5" s="32">
        <v>2017</v>
      </c>
      <c r="C5" s="32">
        <v>2016</v>
      </c>
    </row>
    <row r="6" spans="1:5" ht="15.75">
      <c r="A6" s="17" t="s">
        <v>127</v>
      </c>
      <c r="B6" s="18"/>
      <c r="C6" s="18"/>
    </row>
    <row r="7" spans="1:5">
      <c r="A7" s="21" t="s">
        <v>128</v>
      </c>
      <c r="B7" s="29">
        <v>38171740</v>
      </c>
      <c r="C7" s="29">
        <v>9439091</v>
      </c>
    </row>
    <row r="8" spans="1:5">
      <c r="A8" s="21" t="s">
        <v>129</v>
      </c>
      <c r="B8" s="29">
        <v>31571024</v>
      </c>
      <c r="C8" s="29">
        <v>22016299</v>
      </c>
    </row>
    <row r="9" spans="1:5">
      <c r="A9" s="21" t="s">
        <v>130</v>
      </c>
      <c r="B9" s="29">
        <v>140325</v>
      </c>
      <c r="C9" s="29">
        <v>199573</v>
      </c>
    </row>
    <row r="10" spans="1:5">
      <c r="A10" s="19" t="s">
        <v>131</v>
      </c>
      <c r="B10" s="20">
        <f>SUM(B7:B9)</f>
        <v>69883089</v>
      </c>
      <c r="C10" s="20">
        <f>SUM(C7:C9)</f>
        <v>31654963</v>
      </c>
    </row>
    <row r="11" spans="1:5">
      <c r="A11" s="21" t="s">
        <v>132</v>
      </c>
      <c r="B11" s="29">
        <v>599520</v>
      </c>
      <c r="C11" s="29">
        <v>1750547</v>
      </c>
    </row>
    <row r="12" spans="1:5">
      <c r="A12" s="21" t="s">
        <v>133</v>
      </c>
      <c r="B12" s="29"/>
      <c r="C12" s="29"/>
    </row>
    <row r="13" spans="1:5" ht="15.75">
      <c r="A13" s="23" t="s">
        <v>134</v>
      </c>
      <c r="B13" s="31">
        <f>+B10+B11+B12</f>
        <v>70482609</v>
      </c>
      <c r="C13" s="31">
        <f>+C10+C11+C12</f>
        <v>33405510</v>
      </c>
    </row>
    <row r="14" spans="1:5" ht="15.75">
      <c r="A14" s="17" t="s">
        <v>135</v>
      </c>
      <c r="B14" s="18"/>
      <c r="C14" s="18"/>
    </row>
    <row r="15" spans="1:5">
      <c r="A15" s="21" t="s">
        <v>136</v>
      </c>
      <c r="B15" s="29"/>
      <c r="C15" s="29"/>
    </row>
    <row r="16" spans="1:5">
      <c r="A16" s="21" t="s">
        <v>137</v>
      </c>
      <c r="B16" s="29"/>
      <c r="C16" s="29">
        <v>1020</v>
      </c>
      <c r="E16" s="30"/>
    </row>
    <row r="17" spans="1:3">
      <c r="A17" s="21" t="s">
        <v>138</v>
      </c>
      <c r="B17" s="29"/>
      <c r="C17" s="29"/>
    </row>
    <row r="18" spans="1:3">
      <c r="A18" s="21" t="s">
        <v>139</v>
      </c>
      <c r="B18" s="29"/>
      <c r="C18" s="29">
        <v>14564410</v>
      </c>
    </row>
    <row r="19" spans="1:3">
      <c r="A19" s="21" t="s">
        <v>140</v>
      </c>
      <c r="B19" s="29"/>
      <c r="C19" s="29"/>
    </row>
    <row r="20" spans="1:3">
      <c r="A20" s="21" t="s">
        <v>141</v>
      </c>
      <c r="B20" s="29"/>
      <c r="C20" s="29"/>
    </row>
    <row r="21" spans="1:3">
      <c r="A21" s="21" t="s">
        <v>142</v>
      </c>
      <c r="B21" s="29"/>
      <c r="C21" s="29"/>
    </row>
    <row r="22" spans="1:3" ht="15.75">
      <c r="A22" s="23" t="s">
        <v>143</v>
      </c>
      <c r="B22" s="31">
        <f>SUM(B15:B21)</f>
        <v>0</v>
      </c>
      <c r="C22" s="31">
        <f>SUM(C15:C21)</f>
        <v>14565430</v>
      </c>
    </row>
    <row r="23" spans="1:3" ht="15.75">
      <c r="A23" s="17" t="s">
        <v>144</v>
      </c>
      <c r="B23" s="18"/>
      <c r="C23" s="18"/>
    </row>
    <row r="24" spans="1:3">
      <c r="A24" s="21" t="s">
        <v>145</v>
      </c>
      <c r="B24" s="29"/>
      <c r="C24" s="29"/>
    </row>
    <row r="25" spans="1:3">
      <c r="A25" s="21" t="s">
        <v>146</v>
      </c>
      <c r="B25" s="29"/>
      <c r="C25" s="29"/>
    </row>
    <row r="26" spans="1:3">
      <c r="A26" s="21" t="s">
        <v>147</v>
      </c>
      <c r="B26" s="29"/>
      <c r="C26" s="29"/>
    </row>
    <row r="27" spans="1:3">
      <c r="A27" s="21" t="s">
        <v>148</v>
      </c>
      <c r="B27" s="29"/>
      <c r="C27" s="29"/>
    </row>
    <row r="28" spans="1:3">
      <c r="A28" s="21" t="s">
        <v>149</v>
      </c>
      <c r="B28" s="29"/>
      <c r="C28" s="29"/>
    </row>
    <row r="29" spans="1:3">
      <c r="A29" s="21" t="s">
        <v>150</v>
      </c>
      <c r="B29" s="29"/>
      <c r="C29" s="29"/>
    </row>
    <row r="30" spans="1:3">
      <c r="A30" s="21" t="s">
        <v>151</v>
      </c>
      <c r="B30" s="29">
        <v>5891865</v>
      </c>
      <c r="C30" s="29">
        <v>3239815</v>
      </c>
    </row>
    <row r="31" spans="1:3">
      <c r="A31" s="21" t="s">
        <v>152</v>
      </c>
      <c r="B31" s="29"/>
      <c r="C31" s="29"/>
    </row>
    <row r="32" spans="1:3">
      <c r="A32" s="21" t="s">
        <v>132</v>
      </c>
      <c r="B32" s="29"/>
      <c r="C32" s="29"/>
    </row>
    <row r="33" spans="1:3">
      <c r="A33" s="21" t="s">
        <v>153</v>
      </c>
      <c r="B33" s="29"/>
      <c r="C33" s="29"/>
    </row>
    <row r="34" spans="1:3" ht="15.75">
      <c r="A34" s="23" t="s">
        <v>154</v>
      </c>
      <c r="B34" s="31">
        <f>SUM(B24:B33)</f>
        <v>5891865</v>
      </c>
      <c r="C34" s="31">
        <f>SUM(C24:C33)</f>
        <v>3239815</v>
      </c>
    </row>
    <row r="35" spans="1:3">
      <c r="A35" s="19" t="s">
        <v>155</v>
      </c>
      <c r="B35" s="20">
        <f>+B13+B22+B34</f>
        <v>76374474</v>
      </c>
      <c r="C35" s="20">
        <f>+C13+C22+C34</f>
        <v>51210755</v>
      </c>
    </row>
    <row r="36" spans="1:3">
      <c r="A36" s="19" t="s">
        <v>156</v>
      </c>
      <c r="B36" s="20">
        <v>1369715</v>
      </c>
      <c r="C36" s="20">
        <v>4571428</v>
      </c>
    </row>
    <row r="37" spans="1:3">
      <c r="A37" s="21" t="s">
        <v>157</v>
      </c>
      <c r="B37" s="29"/>
      <c r="C37" s="29"/>
    </row>
    <row r="38" spans="1:3" ht="15.75">
      <c r="A38" s="34" t="s">
        <v>158</v>
      </c>
      <c r="B38" s="26">
        <v>1338721</v>
      </c>
      <c r="C38" s="26">
        <v>1369715</v>
      </c>
    </row>
  </sheetData>
  <mergeCells count="3">
    <mergeCell ref="A1:C1"/>
    <mergeCell ref="A2:C2"/>
    <mergeCell ref="A3:C3"/>
  </mergeCells>
  <pageMargins left="0.7" right="0.21" top="0.75" bottom="0.61" header="0.17" footer="0.2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showGridLines="0" topLeftCell="A8" workbookViewId="0">
      <selection activeCell="B21" sqref="B21"/>
    </sheetView>
  </sheetViews>
  <sheetFormatPr defaultRowHeight="15"/>
  <cols>
    <col min="1" max="1" width="40.85546875" customWidth="1"/>
    <col min="2" max="2" width="10.5703125" bestFit="1" customWidth="1"/>
    <col min="3" max="3" width="4.5703125" customWidth="1"/>
    <col min="4" max="4" width="5" customWidth="1"/>
    <col min="5" max="5" width="9.140625" bestFit="1" customWidth="1"/>
    <col min="6" max="6" width="4.42578125" customWidth="1"/>
    <col min="7" max="7" width="5.5703125" customWidth="1"/>
    <col min="8" max="8" width="10.5703125" customWidth="1"/>
    <col min="9" max="9" width="10.5703125" bestFit="1" customWidth="1"/>
    <col min="10" max="10" width="11.5703125" bestFit="1" customWidth="1"/>
    <col min="11" max="11" width="4" customWidth="1"/>
    <col min="12" max="12" width="12.42578125" customWidth="1"/>
  </cols>
  <sheetData>
    <row r="1" spans="1:14" ht="18">
      <c r="A1" s="50" t="s">
        <v>160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7"/>
      <c r="N1" s="7"/>
    </row>
    <row r="2" spans="1:14" ht="15.75">
      <c r="A2" s="51" t="s">
        <v>161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8"/>
      <c r="N2" s="8"/>
    </row>
    <row r="3" spans="1:14" ht="117.75">
      <c r="A3" s="35"/>
      <c r="B3" s="35" t="s">
        <v>168</v>
      </c>
      <c r="C3" s="35" t="s">
        <v>70</v>
      </c>
      <c r="D3" s="35" t="s">
        <v>162</v>
      </c>
      <c r="E3" s="35" t="s">
        <v>163</v>
      </c>
      <c r="F3" s="35" t="s">
        <v>164</v>
      </c>
      <c r="G3" s="35" t="s">
        <v>72</v>
      </c>
      <c r="H3" s="35" t="s">
        <v>165</v>
      </c>
      <c r="I3" s="35" t="s">
        <v>159</v>
      </c>
      <c r="J3" s="35" t="s">
        <v>166</v>
      </c>
      <c r="K3" s="35" t="s">
        <v>167</v>
      </c>
      <c r="L3" s="35" t="s">
        <v>166</v>
      </c>
    </row>
    <row r="4" spans="1:14">
      <c r="A4" s="36" t="s">
        <v>177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>
      <c r="A5" s="38" t="s">
        <v>169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>
      <c r="A6" s="36" t="s">
        <v>178</v>
      </c>
      <c r="B6" s="37">
        <f>+B4+B5</f>
        <v>0</v>
      </c>
      <c r="C6" s="37">
        <f t="shared" ref="C6:I6" si="0">+C4+C5</f>
        <v>0</v>
      </c>
      <c r="D6" s="37">
        <f t="shared" si="0"/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>SUM(B6:I6)</f>
        <v>0</v>
      </c>
      <c r="K6" s="37"/>
      <c r="L6" s="37">
        <f>+J6+K6</f>
        <v>0</v>
      </c>
    </row>
    <row r="7" spans="1:14">
      <c r="A7" s="36" t="s">
        <v>170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4">
      <c r="A8" s="38" t="s">
        <v>171</v>
      </c>
      <c r="B8" s="22"/>
      <c r="C8" s="22"/>
      <c r="D8" s="22"/>
      <c r="E8" s="22"/>
      <c r="F8" s="22"/>
      <c r="G8" s="22"/>
      <c r="H8" s="22"/>
      <c r="I8" s="22"/>
      <c r="J8" s="22">
        <f t="shared" ref="J8:J10" si="1">SUM(B8:I8)</f>
        <v>0</v>
      </c>
      <c r="K8" s="22"/>
      <c r="L8" s="22">
        <f t="shared" ref="L8:L10" si="2">+J8+K8</f>
        <v>0</v>
      </c>
    </row>
    <row r="9" spans="1:14">
      <c r="A9" s="38" t="s">
        <v>172</v>
      </c>
      <c r="B9" s="22"/>
      <c r="C9" s="22"/>
      <c r="D9" s="22"/>
      <c r="E9" s="22"/>
      <c r="F9" s="22"/>
      <c r="G9" s="22"/>
      <c r="H9" s="22"/>
      <c r="I9" s="22"/>
      <c r="J9" s="22">
        <f t="shared" si="1"/>
        <v>0</v>
      </c>
      <c r="K9" s="22"/>
      <c r="L9" s="22">
        <f t="shared" si="2"/>
        <v>0</v>
      </c>
    </row>
    <row r="10" spans="1:14">
      <c r="A10" s="39" t="s">
        <v>179</v>
      </c>
      <c r="B10" s="40">
        <f>+B8+B9</f>
        <v>0</v>
      </c>
      <c r="C10" s="40">
        <f t="shared" ref="C10:D10" si="3">+C8+C9</f>
        <v>0</v>
      </c>
      <c r="D10" s="40">
        <f t="shared" si="3"/>
        <v>0</v>
      </c>
      <c r="E10" s="40">
        <f t="shared" ref="E10" si="4">+E8+E9</f>
        <v>0</v>
      </c>
      <c r="F10" s="40">
        <f t="shared" ref="F10" si="5">+F8+F9</f>
        <v>0</v>
      </c>
      <c r="G10" s="40">
        <f t="shared" ref="G10" si="6">+G8+G9</f>
        <v>0</v>
      </c>
      <c r="H10" s="40">
        <f t="shared" ref="H10" si="7">+H8+H9</f>
        <v>0</v>
      </c>
      <c r="I10" s="40">
        <f t="shared" ref="I10" si="8">+I8+I9</f>
        <v>0</v>
      </c>
      <c r="J10" s="40">
        <f t="shared" si="1"/>
        <v>0</v>
      </c>
      <c r="K10" s="40"/>
      <c r="L10" s="40">
        <f t="shared" si="2"/>
        <v>0</v>
      </c>
    </row>
    <row r="11" spans="1:14" ht="25.5">
      <c r="A11" s="36" t="s">
        <v>174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4">
      <c r="A12" s="38" t="s">
        <v>175</v>
      </c>
      <c r="B12" s="22"/>
      <c r="C12" s="22"/>
      <c r="D12" s="22"/>
      <c r="E12" s="22"/>
      <c r="F12" s="22"/>
      <c r="G12" s="22"/>
      <c r="H12" s="22"/>
      <c r="I12" s="22"/>
      <c r="J12" s="22">
        <f t="shared" ref="J12:J16" si="9">SUM(B12:I12)</f>
        <v>0</v>
      </c>
      <c r="K12" s="22"/>
      <c r="L12" s="22">
        <f t="shared" ref="L12:L16" si="10">+J12+K12</f>
        <v>0</v>
      </c>
    </row>
    <row r="13" spans="1:14">
      <c r="A13" s="38" t="s">
        <v>153</v>
      </c>
      <c r="B13" s="22"/>
      <c r="C13" s="22"/>
      <c r="D13" s="22"/>
      <c r="E13" s="22"/>
      <c r="F13" s="22"/>
      <c r="G13" s="22"/>
      <c r="H13" s="22"/>
      <c r="I13" s="22"/>
      <c r="J13" s="22">
        <f t="shared" si="9"/>
        <v>0</v>
      </c>
      <c r="K13" s="22"/>
      <c r="L13" s="22">
        <f t="shared" si="10"/>
        <v>0</v>
      </c>
    </row>
    <row r="14" spans="1:14" ht="25.5">
      <c r="A14" s="41" t="s">
        <v>176</v>
      </c>
      <c r="B14" s="42">
        <f>+B12+B13</f>
        <v>0</v>
      </c>
      <c r="C14" s="42">
        <f t="shared" ref="C14:I14" si="11">+C12+C13</f>
        <v>0</v>
      </c>
      <c r="D14" s="42">
        <f t="shared" si="11"/>
        <v>0</v>
      </c>
      <c r="E14" s="42">
        <f t="shared" si="11"/>
        <v>0</v>
      </c>
      <c r="F14" s="42">
        <f t="shared" si="11"/>
        <v>0</v>
      </c>
      <c r="G14" s="42">
        <f t="shared" si="11"/>
        <v>0</v>
      </c>
      <c r="H14" s="42">
        <f t="shared" si="11"/>
        <v>0</v>
      </c>
      <c r="I14" s="42">
        <f t="shared" si="11"/>
        <v>0</v>
      </c>
      <c r="J14" s="42">
        <f t="shared" si="9"/>
        <v>0</v>
      </c>
      <c r="K14" s="42"/>
      <c r="L14" s="42">
        <f t="shared" si="10"/>
        <v>0</v>
      </c>
    </row>
    <row r="15" spans="1:14" ht="25.5">
      <c r="A15" s="36" t="s">
        <v>187</v>
      </c>
      <c r="B15" s="37">
        <f>+B6+B10+B14</f>
        <v>0</v>
      </c>
      <c r="C15" s="37">
        <f t="shared" ref="C15:I15" si="12">+C6+C10+C14</f>
        <v>0</v>
      </c>
      <c r="D15" s="37">
        <f t="shared" si="12"/>
        <v>0</v>
      </c>
      <c r="E15" s="37">
        <f t="shared" si="12"/>
        <v>0</v>
      </c>
      <c r="F15" s="37">
        <f t="shared" si="12"/>
        <v>0</v>
      </c>
      <c r="G15" s="37">
        <f t="shared" si="12"/>
        <v>0</v>
      </c>
      <c r="H15" s="37">
        <f t="shared" si="12"/>
        <v>0</v>
      </c>
      <c r="I15" s="37">
        <f t="shared" si="12"/>
        <v>0</v>
      </c>
      <c r="J15" s="37">
        <f t="shared" si="9"/>
        <v>0</v>
      </c>
      <c r="K15" s="37"/>
      <c r="L15" s="37">
        <f t="shared" si="10"/>
        <v>0</v>
      </c>
    </row>
    <row r="16" spans="1:14">
      <c r="A16" s="36" t="s">
        <v>213</v>
      </c>
      <c r="B16" s="37">
        <v>100000</v>
      </c>
      <c r="C16" s="37">
        <f t="shared" ref="C16:I16" si="13">+C15</f>
        <v>0</v>
      </c>
      <c r="D16" s="37">
        <f t="shared" si="13"/>
        <v>0</v>
      </c>
      <c r="E16" s="37">
        <f t="shared" si="13"/>
        <v>0</v>
      </c>
      <c r="F16" s="37">
        <f t="shared" si="13"/>
        <v>0</v>
      </c>
      <c r="G16" s="37">
        <f t="shared" si="13"/>
        <v>0</v>
      </c>
      <c r="H16" s="37">
        <v>-7476254</v>
      </c>
      <c r="I16" s="37">
        <f t="shared" si="13"/>
        <v>0</v>
      </c>
      <c r="J16" s="37">
        <f t="shared" si="9"/>
        <v>-7376254</v>
      </c>
      <c r="K16" s="37"/>
      <c r="L16" s="37">
        <f t="shared" si="10"/>
        <v>-7376254</v>
      </c>
    </row>
    <row r="17" spans="1:12">
      <c r="A17" s="36" t="s">
        <v>173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>
      <c r="A18" s="38" t="s">
        <v>171</v>
      </c>
      <c r="B18" s="22"/>
      <c r="C18" s="22"/>
      <c r="D18" s="22"/>
      <c r="E18" s="22"/>
      <c r="F18" s="22"/>
      <c r="G18" s="22"/>
      <c r="H18" s="22"/>
      <c r="I18" s="22">
        <v>397461</v>
      </c>
      <c r="J18" s="22">
        <f t="shared" ref="J18:J20" si="14">SUM(B18:I18)</f>
        <v>397461</v>
      </c>
      <c r="K18" s="22"/>
      <c r="L18" s="22">
        <f t="shared" ref="L18:L20" si="15">+J18+K18</f>
        <v>397461</v>
      </c>
    </row>
    <row r="19" spans="1:12">
      <c r="A19" s="38" t="s">
        <v>172</v>
      </c>
      <c r="B19" s="22"/>
      <c r="C19" s="22"/>
      <c r="D19" s="22"/>
      <c r="E19" s="22"/>
      <c r="F19" s="22"/>
      <c r="G19" s="22"/>
      <c r="H19" s="22"/>
      <c r="I19" s="22"/>
      <c r="J19" s="22">
        <f t="shared" si="14"/>
        <v>0</v>
      </c>
      <c r="K19" s="22"/>
      <c r="L19" s="22">
        <f t="shared" si="15"/>
        <v>0</v>
      </c>
    </row>
    <row r="20" spans="1:12" s="10" customFormat="1">
      <c r="A20" s="39" t="s">
        <v>173</v>
      </c>
      <c r="B20" s="40">
        <f>+B18+B19</f>
        <v>0</v>
      </c>
      <c r="C20" s="40">
        <f t="shared" ref="C20" si="16">+C18+C19</f>
        <v>0</v>
      </c>
      <c r="D20" s="40">
        <f t="shared" ref="D20" si="17">+D18+D19</f>
        <v>0</v>
      </c>
      <c r="E20" s="40">
        <f t="shared" ref="E20" si="18">+E18+E19</f>
        <v>0</v>
      </c>
      <c r="F20" s="40">
        <f t="shared" ref="F20" si="19">+F18+F19</f>
        <v>0</v>
      </c>
      <c r="G20" s="40">
        <f t="shared" ref="G20" si="20">+G18+G19</f>
        <v>0</v>
      </c>
      <c r="H20" s="40">
        <f t="shared" ref="H20" si="21">+H18+H19</f>
        <v>0</v>
      </c>
      <c r="I20" s="40">
        <f t="shared" ref="I20" si="22">+I18+I19</f>
        <v>397461</v>
      </c>
      <c r="J20" s="40">
        <f t="shared" si="14"/>
        <v>397461</v>
      </c>
      <c r="K20" s="40"/>
      <c r="L20" s="40">
        <f t="shared" si="15"/>
        <v>397461</v>
      </c>
    </row>
    <row r="21" spans="1:12" ht="25.5">
      <c r="A21" s="36" t="s">
        <v>174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>
      <c r="A22" s="38" t="s">
        <v>175</v>
      </c>
      <c r="B22" s="22"/>
      <c r="C22" s="22"/>
      <c r="D22" s="22"/>
      <c r="E22" s="22"/>
      <c r="F22" s="22"/>
      <c r="G22" s="22"/>
      <c r="H22" s="22"/>
      <c r="I22" s="22"/>
      <c r="J22" s="22">
        <f t="shared" ref="J22:J25" si="23">SUM(B22:I22)</f>
        <v>0</v>
      </c>
      <c r="K22" s="22"/>
      <c r="L22" s="22">
        <f t="shared" ref="L22:L25" si="24">+J22+K22</f>
        <v>0</v>
      </c>
    </row>
    <row r="23" spans="1:12">
      <c r="A23" s="38" t="s">
        <v>153</v>
      </c>
      <c r="B23" s="22"/>
      <c r="C23" s="22"/>
      <c r="D23" s="22"/>
      <c r="E23" s="22"/>
      <c r="F23" s="22"/>
      <c r="G23" s="22"/>
      <c r="H23" s="22"/>
      <c r="I23" s="22"/>
      <c r="J23" s="22">
        <f t="shared" si="23"/>
        <v>0</v>
      </c>
      <c r="K23" s="22"/>
      <c r="L23" s="22">
        <f t="shared" si="24"/>
        <v>0</v>
      </c>
    </row>
    <row r="24" spans="1:12" ht="25.5">
      <c r="A24" s="41" t="s">
        <v>176</v>
      </c>
      <c r="B24" s="42">
        <f>+B22+B23</f>
        <v>0</v>
      </c>
      <c r="C24" s="42">
        <f t="shared" ref="C24:I24" si="25">+C22+C23</f>
        <v>0</v>
      </c>
      <c r="D24" s="42">
        <f t="shared" si="25"/>
        <v>0</v>
      </c>
      <c r="E24" s="42">
        <f t="shared" si="25"/>
        <v>0</v>
      </c>
      <c r="F24" s="42">
        <f t="shared" si="25"/>
        <v>0</v>
      </c>
      <c r="G24" s="42">
        <f t="shared" si="25"/>
        <v>0</v>
      </c>
      <c r="H24" s="42">
        <f t="shared" si="25"/>
        <v>0</v>
      </c>
      <c r="I24" s="42">
        <f t="shared" si="25"/>
        <v>0</v>
      </c>
      <c r="J24" s="42">
        <f t="shared" si="23"/>
        <v>0</v>
      </c>
      <c r="K24" s="42"/>
      <c r="L24" s="42">
        <f t="shared" si="24"/>
        <v>0</v>
      </c>
    </row>
    <row r="25" spans="1:12">
      <c r="A25" s="43" t="s">
        <v>214</v>
      </c>
      <c r="B25" s="44">
        <f>+B16+B20+B24</f>
        <v>100000</v>
      </c>
      <c r="C25" s="44">
        <f t="shared" ref="C25:I25" si="26">+C16+C20+C24</f>
        <v>0</v>
      </c>
      <c r="D25" s="44">
        <f t="shared" si="26"/>
        <v>0</v>
      </c>
      <c r="E25" s="44">
        <f t="shared" si="26"/>
        <v>0</v>
      </c>
      <c r="F25" s="44">
        <f t="shared" si="26"/>
        <v>0</v>
      </c>
      <c r="G25" s="44">
        <f t="shared" si="26"/>
        <v>0</v>
      </c>
      <c r="H25" s="44">
        <f t="shared" si="26"/>
        <v>-7476254</v>
      </c>
      <c r="I25" s="44">
        <f t="shared" si="26"/>
        <v>397461</v>
      </c>
      <c r="J25" s="44">
        <f t="shared" si="23"/>
        <v>-6978793</v>
      </c>
      <c r="K25" s="44"/>
      <c r="L25" s="44">
        <f t="shared" si="24"/>
        <v>-6978793</v>
      </c>
    </row>
    <row r="26" spans="1:12">
      <c r="A26" s="9"/>
    </row>
    <row r="27" spans="1:12">
      <c r="A27" s="9"/>
    </row>
  </sheetData>
  <mergeCells count="2">
    <mergeCell ref="A1:L1"/>
    <mergeCell ref="A2:L2"/>
  </mergeCells>
  <pageMargins left="0.31496062992125984" right="0.16" top="0.35433070866141736" bottom="0.35433070866141736" header="0.2" footer="0.23622047244094491"/>
  <pageSetup orientation="landscape" r:id="rId1"/>
  <ignoredErrors>
    <ignoredError sqref="J6:J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B2:G23"/>
  <sheetViews>
    <sheetView tabSelected="1" workbookViewId="0">
      <selection activeCell="G24" sqref="G24"/>
    </sheetView>
  </sheetViews>
  <sheetFormatPr defaultRowHeight="15"/>
  <cols>
    <col min="6" max="6" width="10" bestFit="1" customWidth="1"/>
  </cols>
  <sheetData>
    <row r="2" spans="2:7">
      <c r="B2" t="s">
        <v>192</v>
      </c>
    </row>
    <row r="3" spans="2:7">
      <c r="B3" t="s">
        <v>215</v>
      </c>
    </row>
    <row r="4" spans="2:7">
      <c r="B4" t="s">
        <v>193</v>
      </c>
      <c r="F4">
        <v>1338721</v>
      </c>
    </row>
    <row r="5" spans="2:7">
      <c r="B5" t="s">
        <v>194</v>
      </c>
      <c r="F5">
        <v>1145227</v>
      </c>
    </row>
    <row r="6" spans="2:7">
      <c r="B6" t="s">
        <v>195</v>
      </c>
      <c r="F6">
        <v>193494</v>
      </c>
    </row>
    <row r="7" spans="2:7">
      <c r="B7" t="s">
        <v>196</v>
      </c>
      <c r="C7" t="s">
        <v>197</v>
      </c>
      <c r="F7">
        <v>193494</v>
      </c>
    </row>
    <row r="9" spans="2:7">
      <c r="B9" t="s">
        <v>196</v>
      </c>
      <c r="C9" t="s">
        <v>198</v>
      </c>
      <c r="F9">
        <v>12184893</v>
      </c>
      <c r="G9" t="s">
        <v>199</v>
      </c>
    </row>
    <row r="11" spans="2:7">
      <c r="B11" t="s">
        <v>216</v>
      </c>
      <c r="F11" t="s">
        <v>217</v>
      </c>
      <c r="G11" t="s">
        <v>218</v>
      </c>
    </row>
    <row r="12" spans="2:7">
      <c r="B12" t="s">
        <v>200</v>
      </c>
      <c r="F12">
        <v>6560688</v>
      </c>
    </row>
    <row r="13" spans="2:7">
      <c r="B13" t="s">
        <v>219</v>
      </c>
      <c r="F13">
        <v>124937772</v>
      </c>
    </row>
    <row r="14" spans="2:7">
      <c r="B14" t="s">
        <v>220</v>
      </c>
      <c r="F14">
        <v>3225722</v>
      </c>
    </row>
    <row r="15" spans="2:7">
      <c r="B15" t="s">
        <v>201</v>
      </c>
      <c r="F15">
        <v>17413691</v>
      </c>
      <c r="G15" t="s">
        <v>221</v>
      </c>
    </row>
    <row r="16" spans="2:7">
      <c r="B16" t="s">
        <v>222</v>
      </c>
    </row>
    <row r="17" spans="2:6">
      <c r="B17" t="s">
        <v>223</v>
      </c>
      <c r="F17">
        <v>107524081</v>
      </c>
    </row>
    <row r="18" spans="2:6">
      <c r="B18" t="s">
        <v>226</v>
      </c>
      <c r="F18">
        <v>559096</v>
      </c>
    </row>
    <row r="19" spans="2:6">
      <c r="B19" t="s">
        <v>224</v>
      </c>
      <c r="F19">
        <v>70000</v>
      </c>
    </row>
    <row r="20" spans="2:6">
      <c r="B20" t="s">
        <v>225</v>
      </c>
    </row>
    <row r="21" spans="2:6">
      <c r="B21" t="s">
        <v>202</v>
      </c>
    </row>
    <row r="23" spans="2:6">
      <c r="B23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3:F12"/>
  <sheetViews>
    <sheetView workbookViewId="0">
      <selection activeCell="I21" sqref="I21"/>
    </sheetView>
  </sheetViews>
  <sheetFormatPr defaultRowHeight="15"/>
  <cols>
    <col min="6" max="6" width="10" bestFit="1" customWidth="1"/>
  </cols>
  <sheetData>
    <row r="3" spans="2:6">
      <c r="B3" t="s">
        <v>203</v>
      </c>
    </row>
    <row r="4" spans="2:6">
      <c r="B4" t="s">
        <v>204</v>
      </c>
    </row>
    <row r="5" spans="2:6">
      <c r="B5" t="s">
        <v>205</v>
      </c>
    </row>
    <row r="6" spans="2:6">
      <c r="B6" t="s">
        <v>206</v>
      </c>
      <c r="F6">
        <v>112498866</v>
      </c>
    </row>
    <row r="7" spans="2:6">
      <c r="C7" t="s">
        <v>207</v>
      </c>
      <c r="F7">
        <v>107250645</v>
      </c>
    </row>
    <row r="8" spans="2:6">
      <c r="C8" t="s">
        <v>208</v>
      </c>
      <c r="F8">
        <v>5248221</v>
      </c>
    </row>
    <row r="9" spans="2:6">
      <c r="C9" t="s">
        <v>209</v>
      </c>
    </row>
    <row r="10" spans="2:6">
      <c r="B10" t="s">
        <v>210</v>
      </c>
    </row>
    <row r="11" spans="2:6">
      <c r="B11" t="s">
        <v>211</v>
      </c>
    </row>
    <row r="12" spans="2:6">
      <c r="B1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Kapaku</vt:lpstr>
      <vt:lpstr>Aktivet</vt:lpstr>
      <vt:lpstr>Det. &amp; Kapitali</vt:lpstr>
      <vt:lpstr>PASH natyre</vt:lpstr>
      <vt:lpstr>PAGJP</vt:lpstr>
      <vt:lpstr>Cash Flow Dir</vt:lpstr>
      <vt:lpstr>Ndr. Kapital Ind.</vt:lpstr>
      <vt:lpstr>SHPJEGIME 1</vt:lpstr>
      <vt:lpstr>SHPJEGIME2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2018-03-22T10:34:16Z</dcterms:modified>
</cp:coreProperties>
</file>