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user\Desktop\e albania 2020\e albanai bilance 2022\Pashk  Ndoja 2022\"/>
    </mc:Choice>
  </mc:AlternateContent>
  <xr:revisionPtr revIDLastSave="0" documentId="13_ncr:1_{B90AE084-CAE6-483A-BE97-70BD74E10FB1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PASH-sipas funksioni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12" i="1"/>
  <c r="C24" i="1" s="1"/>
  <c r="C9" i="1"/>
  <c r="C26" i="1" s="1"/>
  <c r="C28" i="1" s="1"/>
  <c r="B9" i="1"/>
  <c r="B17" i="1"/>
  <c r="B12" i="1"/>
  <c r="M24" i="1"/>
  <c r="N27" i="1"/>
  <c r="N19" i="1"/>
  <c r="N9" i="1"/>
  <c r="M11" i="1"/>
  <c r="M23" i="1"/>
  <c r="N12" i="1"/>
  <c r="M13" i="1"/>
  <c r="M27" i="1"/>
  <c r="N14" i="1"/>
  <c r="N7" i="1"/>
  <c r="M12" i="1"/>
  <c r="N18" i="1"/>
  <c r="M20" i="1"/>
  <c r="M25" i="1"/>
  <c r="N24" i="1"/>
  <c r="M15" i="1"/>
  <c r="N23" i="1"/>
  <c r="N10" i="1"/>
  <c r="M10" i="1"/>
  <c r="N15" i="1"/>
  <c r="N13" i="1"/>
  <c r="M18" i="1"/>
  <c r="N25" i="1"/>
  <c r="M17" i="1"/>
  <c r="M19" i="1"/>
  <c r="M8" i="1"/>
  <c r="N16" i="1"/>
  <c r="M28" i="1"/>
  <c r="M14" i="1"/>
  <c r="N21" i="1"/>
  <c r="M26" i="1"/>
  <c r="M9" i="1"/>
  <c r="N22" i="1"/>
  <c r="N20" i="1"/>
  <c r="M22" i="1"/>
  <c r="N11" i="1"/>
  <c r="N17" i="1"/>
  <c r="N28" i="1"/>
  <c r="M16" i="1"/>
  <c r="N8" i="1"/>
  <c r="M7" i="1"/>
  <c r="N26" i="1"/>
  <c r="M21" i="1"/>
  <c r="B24" i="1" l="1"/>
  <c r="B26" i="1" s="1"/>
  <c r="B28" i="1" s="1"/>
</calcChain>
</file>

<file path=xl/sharedStrings.xml><?xml version="1.0" encoding="utf-8"?>
<sst xmlns="http://schemas.openxmlformats.org/spreadsheetml/2006/main" count="28" uniqueCount="27">
  <si>
    <t>Fitimi/(humbja) neto</t>
  </si>
  <si>
    <t>Tatimi mbi fitimin</t>
  </si>
  <si>
    <t>Fitimi/(humbja) para tatimit</t>
  </si>
  <si>
    <t>Totali i shpenzimeve</t>
  </si>
  <si>
    <t>Shpenzime financiare</t>
  </si>
  <si>
    <t>Shpenzime te tjera</t>
  </si>
  <si>
    <t>Amortizimi i aktiveve afatgjata</t>
  </si>
  <si>
    <t>Kontributet per sigurime shoqerore e shendetsore</t>
  </si>
  <si>
    <t>Pagat</t>
  </si>
  <si>
    <t>Shpenzime personeli</t>
  </si>
  <si>
    <t>Inventari ne mbyllje</t>
  </si>
  <si>
    <t>Blerje mallra gjate periudhes apo shpenzime per mallrat e prodhuara</t>
  </si>
  <si>
    <t>Inventari ne celje</t>
  </si>
  <si>
    <t>Shpenzimet per materiale</t>
  </si>
  <si>
    <t>SHPENZIMET</t>
  </si>
  <si>
    <t>Totali i te ardhurave</t>
  </si>
  <si>
    <t xml:space="preserve">Te ardhura te tjera </t>
  </si>
  <si>
    <t>Te ardhura nga aktiviteti kryesor</t>
  </si>
  <si>
    <t>TE ARDHURAT</t>
  </si>
  <si>
    <t>(Sipas Funksionit) - per perdorim te drejtimit te shoqerise</t>
  </si>
  <si>
    <t>Periudha</t>
  </si>
  <si>
    <t>PASQYRA E TE ARDHURAVE DHE SHPENZIMEVE</t>
  </si>
  <si>
    <t>SFPEF</t>
  </si>
  <si>
    <t>NAS-15</t>
  </si>
  <si>
    <t>Pashk Ndoja PF      Nipti K38707007D     VITI 2022</t>
  </si>
  <si>
    <t>Raportuese 2022</t>
  </si>
  <si>
    <t>Para ardhese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</si>
</sst>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9"/>
      <name val="Times New Roman"/>
      <family val="1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3" fontId="2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3" fontId="2" fillId="2" borderId="2" xfId="0" applyNumberFormat="1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0" fontId="8" fillId="4" borderId="0" xfId="0" applyFont="1" applyFill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8" fillId="4" borderId="0" xfId="0" applyFont="1" applyFill="1" applyAlignment="1">
      <alignment horizontal="left" vertical="center"/>
    </xf>
    <xf numFmtId="3" fontId="7" fillId="0" borderId="0" xfId="0" applyNumberFormat="1" applyFont="1" applyAlignment="1">
      <alignment horizontal="center" vertical="center"/>
    </xf>
    <xf numFmtId="0" fontId="9" fillId="0" borderId="0" xfId="0" applyFont="1"/>
    <xf numFmtId="1" fontId="4" fillId="0" borderId="0" xfId="0" applyNumberFormat="1" applyFont="1" applyAlignment="1">
      <alignment vertical="center"/>
    </xf>
    <xf numFmtId="0" fontId="1" fillId="4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N36"/>
  <sheetViews>
    <sheetView tabSelected="1" workbookViewId="0">
      <selection activeCell="B28" sqref="B28"/>
    </sheetView>
  </sheetViews>
  <sheetFormatPr defaultRowHeight="15" x14ac:dyDescent="0.25"/>
  <cols>
    <col min="1" max="1" width="61" customWidth="1"/>
    <col min="2" max="3" width="22.28515625" customWidth="1"/>
    <col min="6" max="6" width="7.85546875" customWidth="1"/>
    <col min="7" max="7" width="10.140625" customWidth="1"/>
    <col min="11" max="11" width="9.42578125" customWidth="1"/>
    <col min="13" max="13" width="20.5703125" bestFit="1" customWidth="1"/>
    <col min="14" max="14" width="22" bestFit="1" customWidth="1"/>
  </cols>
  <sheetData>
    <row r="1" spans="1:14" x14ac:dyDescent="0.25">
      <c r="A1" s="16" t="s">
        <v>24</v>
      </c>
      <c r="M1" t="s">
        <v>23</v>
      </c>
      <c r="N1" s="16" t="s">
        <v>22</v>
      </c>
    </row>
    <row r="2" spans="1:14" x14ac:dyDescent="0.25">
      <c r="A2" s="18" t="s">
        <v>21</v>
      </c>
      <c r="B2" s="15" t="s">
        <v>20</v>
      </c>
      <c r="C2" s="15" t="s">
        <v>20</v>
      </c>
    </row>
    <row r="3" spans="1:14" x14ac:dyDescent="0.25">
      <c r="A3" s="18"/>
      <c r="B3" s="15" t="s">
        <v>25</v>
      </c>
      <c r="C3" s="15" t="s">
        <v>26</v>
      </c>
    </row>
    <row r="4" spans="1:14" x14ac:dyDescent="0.25">
      <c r="A4" s="11" t="s">
        <v>19</v>
      </c>
    </row>
    <row r="6" spans="1:14" x14ac:dyDescent="0.25">
      <c r="A6" s="14" t="s">
        <v>18</v>
      </c>
      <c r="B6" s="13"/>
      <c r="C6" s="13"/>
    </row>
    <row r="7" spans="1:14" x14ac:dyDescent="0.25">
      <c r="A7" s="9" t="s">
        <v>17</v>
      </c>
      <c r="B7" s="9">
        <v>13343322</v>
      </c>
      <c r="C7" s="9">
        <v>5018515</v>
      </c>
      <c r="L7">
        <v>1</v>
      </c>
      <c r="M7" t="e">
        <f t="shared" ref="M7:M28" ca="1" si="0">CONCATENATE("PR-",PullFirstLetters(SUBSTITUTE(SUBSTITUTE(SUBSTITUTE(SUBSTITUTE(SUBSTITUTE(A7, "/", ""), ":", ""), "(", ""), ")", ""), ",", "")  ),"-")&amp;TEXT(L7,"000")</f>
        <v>#NAME?</v>
      </c>
      <c r="N7" t="e">
        <f t="shared" ref="N7:N28" ca="1" si="1">CONCATENATE("PPA-",PullFirstLetters(SUBSTITUTE(SUBSTITUTE(SUBSTITUTE(SUBSTITUTE(SUBSTITUTE(A7, "/", ""), ":", ""), "(", ""), ")", ""), ",", "")  ),"-")&amp;TEXT(L7,"000")</f>
        <v>#NAME?</v>
      </c>
    </row>
    <row r="8" spans="1:14" x14ac:dyDescent="0.25">
      <c r="A8" s="9" t="s">
        <v>16</v>
      </c>
      <c r="B8" s="9"/>
      <c r="C8" s="9"/>
      <c r="L8">
        <v>2</v>
      </c>
      <c r="M8" t="e">
        <f t="shared" ca="1" si="0"/>
        <v>#NAME?</v>
      </c>
      <c r="N8" t="e">
        <f t="shared" ca="1" si="1"/>
        <v>#NAME?</v>
      </c>
    </row>
    <row r="9" spans="1:14" ht="15.75" thickBot="1" x14ac:dyDescent="0.3">
      <c r="A9" s="8" t="s">
        <v>15</v>
      </c>
      <c r="B9" s="6">
        <f>SUM(B7:B8)</f>
        <v>13343322</v>
      </c>
      <c r="C9" s="6">
        <f>SUM(C7:C8)</f>
        <v>5018515</v>
      </c>
      <c r="L9">
        <v>3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7"/>
      <c r="B10" s="13"/>
      <c r="C10" s="13"/>
      <c r="M10" t="e">
        <f t="shared" ca="1" si="0"/>
        <v>#NAME?</v>
      </c>
      <c r="N10" t="e">
        <f t="shared" ca="1" si="1"/>
        <v>#NAME?</v>
      </c>
    </row>
    <row r="11" spans="1:14" x14ac:dyDescent="0.25">
      <c r="A11" s="14" t="s">
        <v>14</v>
      </c>
      <c r="B11" s="13"/>
      <c r="C11" s="13"/>
      <c r="M11" t="e">
        <f t="shared" ca="1" si="0"/>
        <v>#NAME?</v>
      </c>
      <c r="N11" t="e">
        <f t="shared" ca="1" si="1"/>
        <v>#NAME?</v>
      </c>
    </row>
    <row r="12" spans="1:14" x14ac:dyDescent="0.25">
      <c r="A12" s="14" t="s">
        <v>13</v>
      </c>
      <c r="B12" s="13">
        <f>B13+B14-B15</f>
        <v>9341183</v>
      </c>
      <c r="C12" s="13">
        <f>C13+C14-C15</f>
        <v>3010073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2" t="s">
        <v>12</v>
      </c>
      <c r="B13" s="13"/>
      <c r="C13" s="13"/>
      <c r="L13">
        <v>4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2" t="s">
        <v>11</v>
      </c>
      <c r="B14" s="13">
        <v>9341183</v>
      </c>
      <c r="C14" s="13">
        <v>3010073</v>
      </c>
      <c r="L14">
        <v>5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2" t="s">
        <v>10</v>
      </c>
      <c r="L15">
        <v>6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2"/>
      <c r="B16" s="10"/>
      <c r="C16" s="10"/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9</v>
      </c>
      <c r="B17" s="9">
        <f>B18+B19</f>
        <v>1650044</v>
      </c>
      <c r="C17" s="9">
        <f>C18+C19</f>
        <v>947520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9" t="s">
        <v>8</v>
      </c>
      <c r="B18" s="9">
        <v>1313309</v>
      </c>
      <c r="C18" s="9">
        <v>720000</v>
      </c>
      <c r="L18">
        <v>7</v>
      </c>
      <c r="M18" t="e">
        <f t="shared" ca="1" si="0"/>
        <v>#NAME?</v>
      </c>
      <c r="N18" t="e">
        <f t="shared" ca="1" si="1"/>
        <v>#NAME?</v>
      </c>
    </row>
    <row r="19" spans="1:14" x14ac:dyDescent="0.25">
      <c r="A19" s="9" t="s">
        <v>7</v>
      </c>
      <c r="B19" s="9">
        <v>336735</v>
      </c>
      <c r="C19" s="9">
        <v>227520</v>
      </c>
      <c r="L19">
        <v>8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/>
      <c r="B20" s="10"/>
      <c r="C20" s="10"/>
      <c r="M20" t="e">
        <f t="shared" ca="1" si="0"/>
        <v>#NAME?</v>
      </c>
      <c r="N20" t="e">
        <f t="shared" ca="1" si="1"/>
        <v>#NAME?</v>
      </c>
    </row>
    <row r="21" spans="1:14" x14ac:dyDescent="0.25">
      <c r="A21" s="9" t="s">
        <v>6</v>
      </c>
      <c r="B21" s="9">
        <v>556321</v>
      </c>
      <c r="C21" s="9">
        <v>320433</v>
      </c>
      <c r="L21">
        <v>9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9" t="s">
        <v>5</v>
      </c>
      <c r="B22" s="9">
        <v>327450</v>
      </c>
      <c r="C22" s="9">
        <v>239077</v>
      </c>
      <c r="L22">
        <v>10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9" t="s">
        <v>4</v>
      </c>
      <c r="B23" s="9">
        <v>18030</v>
      </c>
      <c r="C23" s="9">
        <v>10136</v>
      </c>
      <c r="L23">
        <v>11</v>
      </c>
      <c r="M23" t="e">
        <f t="shared" ca="1" si="0"/>
        <v>#NAME?</v>
      </c>
      <c r="N23" t="e">
        <f t="shared" ca="1" si="1"/>
        <v>#NAME?</v>
      </c>
    </row>
    <row r="24" spans="1:14" ht="15.75" thickBot="1" x14ac:dyDescent="0.3">
      <c r="A24" s="8" t="s">
        <v>3</v>
      </c>
      <c r="B24" s="6">
        <f>B12+B17+B22+B23+B21</f>
        <v>11893028</v>
      </c>
      <c r="C24" s="6">
        <f>C12+C17+C22+C23+C21</f>
        <v>4527239</v>
      </c>
      <c r="L24">
        <v>12</v>
      </c>
      <c r="M24" t="e">
        <f t="shared" ca="1" si="0"/>
        <v>#NAME?</v>
      </c>
      <c r="N24" t="e">
        <f t="shared" ca="1" si="1"/>
        <v>#NAME?</v>
      </c>
    </row>
    <row r="25" spans="1:14" x14ac:dyDescent="0.25">
      <c r="A25" s="7"/>
      <c r="B25" s="4"/>
      <c r="C25" s="4"/>
      <c r="M25" t="e">
        <f t="shared" ca="1" si="0"/>
        <v>#NAME?</v>
      </c>
      <c r="N25" t="e">
        <f t="shared" ca="1" si="1"/>
        <v>#NAME?</v>
      </c>
    </row>
    <row r="26" spans="1:14" ht="15.75" thickBot="1" x14ac:dyDescent="0.3">
      <c r="A26" s="3" t="s">
        <v>2</v>
      </c>
      <c r="B26" s="6">
        <f>B9-B24</f>
        <v>1450294</v>
      </c>
      <c r="C26" s="6">
        <f>C9-C24</f>
        <v>491276</v>
      </c>
      <c r="L26">
        <v>13</v>
      </c>
      <c r="M26" t="e">
        <f t="shared" ca="1" si="0"/>
        <v>#NAME?</v>
      </c>
      <c r="N26" t="e">
        <f t="shared" ca="1" si="1"/>
        <v>#NAME?</v>
      </c>
    </row>
    <row r="27" spans="1:14" x14ac:dyDescent="0.25">
      <c r="A27" s="5" t="s">
        <v>1</v>
      </c>
      <c r="B27" s="17">
        <v>0</v>
      </c>
      <c r="C27" s="17">
        <v>0</v>
      </c>
      <c r="L27">
        <v>14</v>
      </c>
      <c r="M27" t="e">
        <f t="shared" ca="1" si="0"/>
        <v>#NAME?</v>
      </c>
      <c r="N27" t="e">
        <f t="shared" ca="1" si="1"/>
        <v>#NAME?</v>
      </c>
    </row>
    <row r="28" spans="1:14" ht="15.75" thickBot="1" x14ac:dyDescent="0.3">
      <c r="A28" s="3" t="s">
        <v>0</v>
      </c>
      <c r="B28" s="2">
        <f>B26-B27</f>
        <v>1450294</v>
      </c>
      <c r="C28" s="2">
        <f>C26-C27</f>
        <v>491276</v>
      </c>
      <c r="L28">
        <v>15</v>
      </c>
      <c r="M28" t="e">
        <f t="shared" ca="1" si="0"/>
        <v>#NAME?</v>
      </c>
      <c r="N28" t="e">
        <f t="shared" ca="1" si="1"/>
        <v>#NAME?</v>
      </c>
    </row>
    <row r="29" spans="1:14" ht="15.75" thickTop="1" x14ac:dyDescent="0.25"/>
    <row r="34" spans="1:1" ht="21" x14ac:dyDescent="0.35">
      <c r="A34" s="1"/>
    </row>
    <row r="36" spans="1:1" ht="21" x14ac:dyDescent="0.35">
      <c r="A36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funksionit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2018-06-20T15:32:37Z</dcterms:created>
  <dcterms:modified xsi:type="dcterms:W3CDTF">2023-05-26T08:57:52Z</dcterms:modified>
</cp:coreProperties>
</file>