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995" windowHeight="8190" activeTab="4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4519"/>
</workbook>
</file>

<file path=xl/calcChain.xml><?xml version="1.0" encoding="utf-8"?>
<calcChain xmlns="http://schemas.openxmlformats.org/spreadsheetml/2006/main">
  <c r="E16" i="5"/>
  <c r="D10"/>
  <c r="D16" s="1"/>
  <c r="C10"/>
  <c r="C16" s="1"/>
  <c r="G16" s="1"/>
  <c r="G3"/>
  <c r="D25" i="4"/>
  <c r="D20" s="1"/>
  <c r="C23"/>
  <c r="C25" s="1"/>
  <c r="C20" s="1"/>
  <c r="D18"/>
  <c r="C18"/>
  <c r="D12"/>
  <c r="C12"/>
  <c r="D10"/>
  <c r="D27" s="1"/>
  <c r="D29" s="1"/>
  <c r="C10"/>
  <c r="C27" s="1"/>
  <c r="D4"/>
  <c r="C4"/>
  <c r="D18" i="3"/>
  <c r="D23" s="1"/>
  <c r="C18"/>
  <c r="C23" s="1"/>
  <c r="D8"/>
  <c r="D14" s="1"/>
  <c r="C8"/>
  <c r="C14" s="1"/>
  <c r="D3"/>
  <c r="D15" s="1"/>
  <c r="D24" s="1"/>
  <c r="D26" s="1"/>
  <c r="C3"/>
  <c r="C15" s="1"/>
  <c r="C24" s="1"/>
  <c r="C26" s="1"/>
  <c r="D47" i="2"/>
  <c r="C45"/>
  <c r="C47" s="1"/>
  <c r="D35"/>
  <c r="D27"/>
  <c r="C27"/>
  <c r="D24"/>
  <c r="D31" s="1"/>
  <c r="C24"/>
  <c r="C31" s="1"/>
  <c r="D16"/>
  <c r="C16"/>
  <c r="D10"/>
  <c r="C10"/>
  <c r="D9"/>
  <c r="C9"/>
  <c r="D5"/>
  <c r="D20" s="1"/>
  <c r="D3" s="1"/>
  <c r="C5"/>
  <c r="C20" s="1"/>
  <c r="C3" s="1"/>
  <c r="D45" i="1"/>
  <c r="C45"/>
  <c r="D39"/>
  <c r="C39"/>
  <c r="D34"/>
  <c r="C34"/>
  <c r="D33"/>
  <c r="C33"/>
  <c r="D28"/>
  <c r="C28"/>
  <c r="D21"/>
  <c r="C21"/>
  <c r="D15"/>
  <c r="C15"/>
  <c r="D14"/>
  <c r="C14"/>
  <c r="C9" s="1"/>
  <c r="D9"/>
  <c r="D8"/>
  <c r="C8"/>
  <c r="C5" s="1"/>
  <c r="D5"/>
  <c r="G10" i="5" l="1"/>
  <c r="D30" i="4"/>
  <c r="C28"/>
  <c r="C29" s="1"/>
  <c r="C30" s="1"/>
  <c r="C33" i="2"/>
  <c r="C48" s="1"/>
  <c r="C22"/>
  <c r="D33"/>
  <c r="D48" s="1"/>
  <c r="D22"/>
  <c r="C35"/>
  <c r="C25" i="1"/>
  <c r="C3" s="1"/>
  <c r="C48"/>
  <c r="D25"/>
  <c r="D3" s="1"/>
  <c r="D48"/>
  <c r="D27"/>
  <c r="C27"/>
  <c r="D50" l="1"/>
  <c r="C50"/>
</calcChain>
</file>

<file path=xl/sharedStrings.xml><?xml version="1.0" encoding="utf-8"?>
<sst xmlns="http://schemas.openxmlformats.org/spreadsheetml/2006/main" count="232" uniqueCount="169">
  <si>
    <t>Nr.
 Ref.</t>
  </si>
  <si>
    <t xml:space="preserve">             A K T I V E T</t>
  </si>
  <si>
    <t>Viti Ushtrimor</t>
  </si>
  <si>
    <t>31 Dhjetor  2010</t>
  </si>
  <si>
    <t>31 Dhjetor  2009</t>
  </si>
  <si>
    <t>I</t>
  </si>
  <si>
    <t>Aktive Afatshkurtra</t>
  </si>
  <si>
    <t>Mjetet Monetare</t>
  </si>
  <si>
    <t>Derivate dhe Aktive Financiare te mbajtur per tregtim</t>
  </si>
  <si>
    <t>a)</t>
  </si>
  <si>
    <t xml:space="preserve"> Derivatet</t>
  </si>
  <si>
    <t>b)</t>
  </si>
  <si>
    <t xml:space="preserve"> Aktivet e mbajtur per tregtim</t>
  </si>
  <si>
    <t>Totali  2</t>
  </si>
  <si>
    <t>Aktive te tjera Financiare afatshkurter</t>
  </si>
  <si>
    <t xml:space="preserve"> Llogari kerkesa te arketueshme</t>
  </si>
  <si>
    <t xml:space="preserve"> Llogari kerkesa te tjera te arketueshme</t>
  </si>
  <si>
    <t>c)</t>
  </si>
  <si>
    <t xml:space="preserve"> Instrumente te tjera borxhi</t>
  </si>
  <si>
    <t>d)</t>
  </si>
  <si>
    <t xml:space="preserve"> Investime te tjera financiare</t>
  </si>
  <si>
    <t>Totali  3</t>
  </si>
  <si>
    <t>Inventari</t>
  </si>
  <si>
    <t xml:space="preserve"> Lendet e para</t>
  </si>
  <si>
    <t xml:space="preserve"> Prodhimi ne proces</t>
  </si>
  <si>
    <t xml:space="preserve"> Produkte te gatshme</t>
  </si>
  <si>
    <t xml:space="preserve"> Mallra per rishitje</t>
  </si>
  <si>
    <t>e)</t>
  </si>
  <si>
    <t xml:space="preserve"> Parapagesat per furnizime</t>
  </si>
  <si>
    <t>Totali  4</t>
  </si>
  <si>
    <t>Aktive Biologjike afatshkurter</t>
  </si>
  <si>
    <t>Aktive Afatshkurtra te mbajtur per shitje</t>
  </si>
  <si>
    <t>Parapagime dhe shpenzime te shtyra</t>
  </si>
  <si>
    <t>Total i Aktiveve Afatshkurtra</t>
  </si>
  <si>
    <t>II</t>
  </si>
  <si>
    <t>Aktive Afatgjata</t>
  </si>
  <si>
    <t>Investime financiare afatgjata</t>
  </si>
  <si>
    <t>Aksione dhe pjesemarrje te tjera ne njesi te kontrolluara</t>
  </si>
  <si>
    <t>Aksione dhe investime te tjera ne pjesemarrje</t>
  </si>
  <si>
    <t>Aksione dhe letra te tjera me vlere</t>
  </si>
  <si>
    <t>ç)</t>
  </si>
  <si>
    <t>Llogari kerkese te arketueshme</t>
  </si>
  <si>
    <t>Totali  1</t>
  </si>
  <si>
    <t>Aktive Afatgjata Materiale</t>
  </si>
  <si>
    <t>Toka</t>
  </si>
  <si>
    <t>Ndertesa (neto)</t>
  </si>
  <si>
    <t>Makineri dhe pajisje (neto)</t>
  </si>
  <si>
    <t>Akitive te tjera afatgjata materiele (neto)</t>
  </si>
  <si>
    <t>Aktive Biologjike Afatgjate</t>
  </si>
  <si>
    <t>Aktive Afatgjata Jomateriale</t>
  </si>
  <si>
    <t>Emri i mire</t>
  </si>
  <si>
    <t>Shpenzimet e zhvillimit</t>
  </si>
  <si>
    <t>Aktive te tjera afatgjata jomateriele</t>
  </si>
  <si>
    <t>Kapitali aksionar i papaguar</t>
  </si>
  <si>
    <t>Aktive te tjera afatgjata (ne proces)</t>
  </si>
  <si>
    <t>Totali i Aktiveve Afatgjata</t>
  </si>
  <si>
    <t>TOTALI AKTIVEVE</t>
  </si>
  <si>
    <t>Nr. 
Ref.</t>
  </si>
  <si>
    <t>DETYRIMET  DHE  KAPITALI</t>
  </si>
  <si>
    <t xml:space="preserve">Detyrimet  Afatshkurta </t>
  </si>
  <si>
    <t>Derivatet</t>
  </si>
  <si>
    <t>Huamarrjet</t>
  </si>
  <si>
    <t>Huate dhe obligacionet afatshkurtra</t>
  </si>
  <si>
    <t>Kthimet/Ripagimet e huave afatgjata</t>
  </si>
  <si>
    <t>Bono te konvertueshme</t>
  </si>
  <si>
    <t>Huate dhe parapagimet</t>
  </si>
  <si>
    <t>Te pagueshme ndaj furnitoreve</t>
  </si>
  <si>
    <t>Te pagueshme ndaj punonjesve</t>
  </si>
  <si>
    <t>Detyrimet tatimore</t>
  </si>
  <si>
    <t>Hua te tjera</t>
  </si>
  <si>
    <t>Parapagimet e arketueshme</t>
  </si>
  <si>
    <t>Totali   3</t>
  </si>
  <si>
    <t>Grantet dhe te ardhura te shtyra</t>
  </si>
  <si>
    <t>Provizionet afatshkurtra</t>
  </si>
  <si>
    <t>Detyrime  Totale  Afatshkurtra</t>
  </si>
  <si>
    <t>Detyrimet Afatgjata</t>
  </si>
  <si>
    <t>Huate afatgjata</t>
  </si>
  <si>
    <t>Hua, bono dhe detyrime nga qeraja financiare</t>
  </si>
  <si>
    <t>Bonot e konvertueshme</t>
  </si>
  <si>
    <t>Totali</t>
  </si>
  <si>
    <t>Huamarrje te tjera afatgjata</t>
  </si>
  <si>
    <t>Provizionet afatgjata</t>
  </si>
  <si>
    <t>Grandet dhe te ardhura te shtyra</t>
  </si>
  <si>
    <t>Detyrime Totale Afatgjata</t>
  </si>
  <si>
    <t xml:space="preserve">Detyrime  Totale </t>
  </si>
  <si>
    <t>III</t>
  </si>
  <si>
    <t>Kapitali</t>
  </si>
  <si>
    <t>Akisonet e pakices</t>
  </si>
  <si>
    <t>Kapitali i aksionereve te shoqerise meme</t>
  </si>
  <si>
    <t>Kapitali i aksionar</t>
  </si>
  <si>
    <t>Primi i aksionit</t>
  </si>
  <si>
    <t>Njesite ose aksionet e thesarit</t>
  </si>
  <si>
    <t>Rezerva statutore</t>
  </si>
  <si>
    <t>Rezerva ligjore</t>
  </si>
  <si>
    <t>Rezerva te tjera</t>
  </si>
  <si>
    <t>Fitimi i pashperndare</t>
  </si>
  <si>
    <t>Fitimi (humbje) e vitit financiar</t>
  </si>
  <si>
    <t>Totali i Kapitalit</t>
  </si>
  <si>
    <t>TOTALI I PASIVEVE DHE KAPITALIT</t>
  </si>
  <si>
    <t>Nr. Ref.</t>
  </si>
  <si>
    <t>Pershkrimi</t>
  </si>
  <si>
    <t>Te Ardhurat</t>
  </si>
  <si>
    <t>Shitjet neto</t>
  </si>
  <si>
    <t>Të ardhura të tjera nga vetedeklarimi</t>
  </si>
  <si>
    <t>Ndryshimet në inventarin e produkteve të gatshme dhe prodhimit në proçes</t>
  </si>
  <si>
    <t>Materialet e konsumuara</t>
  </si>
  <si>
    <t>Kosto e punës</t>
  </si>
  <si>
    <t>-pagat e personelit</t>
  </si>
  <si>
    <t>-shpenzimet per sigurimet shoqërore dhe shëndetsore</t>
  </si>
  <si>
    <t>shpenzimet per honorare</t>
  </si>
  <si>
    <t>Amortizimet dhe zhvlerësimet</t>
  </si>
  <si>
    <t>Shpenzime të tjera</t>
  </si>
  <si>
    <t>Totali i shpenzimeve (shuma 4 - 7)</t>
  </si>
  <si>
    <t>Fitimi apo humbja nga veprimtaria kryesore (1+2+/-3-8)</t>
  </si>
  <si>
    <t>Të ardhurat dhe shpenzimet financiare nga njësitë e kontrolluara</t>
  </si>
  <si>
    <t>Të ardhurat dhe shpenzimet financiare nga pjesëmarrjet</t>
  </si>
  <si>
    <t>Të ardhurat dhe shpenzimet financiare</t>
  </si>
  <si>
    <t>12/a</t>
  </si>
  <si>
    <t>Të ardhurat dhe shpenzimet financiare nga investime të tjera financiare afatgjata</t>
  </si>
  <si>
    <t>12/b</t>
  </si>
  <si>
    <t>Të ardhurat dhe shpenzimet nga interesat</t>
  </si>
  <si>
    <t>12/c</t>
  </si>
  <si>
    <t>Fitimet (humbjet) nga kursi i këmbimi</t>
  </si>
  <si>
    <t>12/d</t>
  </si>
  <si>
    <t>Të ardhura dhe shpenzime të tjera financiare</t>
  </si>
  <si>
    <t>Totali i të ardhurave dhe shpenzimeve financiare (12.1+/-12.2+/-12.3+/-12.4)</t>
  </si>
  <si>
    <t>Fitimi (humbja) para tatimit (9+/-13)</t>
  </si>
  <si>
    <t>Shpenzimet e tatimit mbi fitimin</t>
  </si>
  <si>
    <t>Fitmi (humbja) neto e vitit financiar (14-15)</t>
  </si>
  <si>
    <t>Fluksi Monetar</t>
  </si>
  <si>
    <t>Fluksi monetar nga veprimtaritë e shfrytëzimit</t>
  </si>
  <si>
    <t>Mjetet monetare (MM) të arkëtuara nga klientët</t>
  </si>
  <si>
    <t>MM të paguara ndaj furnitorëve, punonjësve dhe taksa të #</t>
  </si>
  <si>
    <t>MM të ardhura nga veprimtaritë</t>
  </si>
  <si>
    <t xml:space="preserve">Interesi i paguar </t>
  </si>
  <si>
    <t>Tatim mbi fitimin i paguar</t>
  </si>
  <si>
    <t>MM neto nga veprimtaritë e shfrytëzimit</t>
  </si>
  <si>
    <t>Fluksi monetar nga veprimtaritë investuese</t>
  </si>
  <si>
    <t>Blerja e njësisë së kontrolluar X minus paratë e Arkëtuara</t>
  </si>
  <si>
    <t>Blerja e aktiveve afatgjata materiale</t>
  </si>
  <si>
    <t>Të ardhurat nga shitja e pajisjeve</t>
  </si>
  <si>
    <t>Interesi i arkëtuar</t>
  </si>
  <si>
    <t>Dividendët e arkëtuar</t>
  </si>
  <si>
    <t>MM neto të përdorura në veprimtaritë investuese</t>
  </si>
  <si>
    <t>Fluksi monetar nga aktivitetet financiare</t>
  </si>
  <si>
    <t>Të ardhura nga emetimi i kapitalit aksionar</t>
  </si>
  <si>
    <t>Të ardhura nga huamarrje afatgjata</t>
  </si>
  <si>
    <t>Pagesat e detyrimeve të qirasë financiare(Kredi)</t>
  </si>
  <si>
    <t xml:space="preserve">Dividendë të paguar   interesa </t>
  </si>
  <si>
    <t>MM neto e përdorur në veprimtaritë financiare</t>
  </si>
  <si>
    <t>Rritja/rënia neto e mjeteve monetare</t>
  </si>
  <si>
    <t>Mjetet monetare në fillim të periudhës kontabël</t>
  </si>
  <si>
    <t>Mjetet monetare në fund të periudhës kontabël</t>
  </si>
  <si>
    <t>Levizja e Kapitaleve</t>
  </si>
  <si>
    <t>Kapitali aksionar</t>
  </si>
  <si>
    <t>Aksione të thesarit</t>
  </si>
  <si>
    <t>Rezerva ligjore statusore</t>
  </si>
  <si>
    <t>Fitimi i pashpërndarë</t>
  </si>
  <si>
    <t>Pozicioni më 31 dhjetor 2008</t>
  </si>
  <si>
    <t>Efekti i ndryshimeve në politikat kontabël</t>
  </si>
  <si>
    <t>Pozicioni i rregulluar</t>
  </si>
  <si>
    <t>Fitimi neto për periudhën kontabël</t>
  </si>
  <si>
    <t>Dividendët e paguar</t>
  </si>
  <si>
    <t>Rritje e rezervës së kapitalit</t>
  </si>
  <si>
    <t>Emetimi i aksioneve</t>
  </si>
  <si>
    <t>Pozicioni më 31 Dhjetor  2009</t>
  </si>
  <si>
    <t>Emetim i kapitalit aksionar</t>
  </si>
  <si>
    <t>Aksione të thesarit të riblera</t>
  </si>
  <si>
    <t>Pozicioni më 31 Dhjetor  2010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</si>
</sst>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3">
    <font>
      <sz val="11"/>
      <color theme="1"/>
      <name val="Calibri"/>
      <family val="2"/>
      <charset val="161"/>
      <scheme val="minor"/>
    </font>
    <font>
      <sz val="10"/>
      <name val="Arial"/>
      <family val="2"/>
    </font>
    <font>
      <sz val="11"/>
      <color theme="1"/>
      <name val="Calibri"/>
      <family val="2"/>
      <charset val="161"/>
      <scheme val="minor"/>
    </font>
    <font>
      <b/>
      <sz val="10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14">
    <xf numFmtId="0" fontId="0" fillId="0" borderId="0" xfId="0"/>
    <xf numFmtId="0" fontId="3" fillId="2" borderId="21" xfId="0" applyFont="1" applyFill="1" applyBorder="1" applyAlignment="1">
      <alignment horizontal="center" vertical="center"/>
    </xf>
    <xf numFmtId="0" fontId="3" fillId="2" borderId="16" xfId="3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165" fontId="6" fillId="0" borderId="16" xfId="2" applyNumberFormat="1" applyFont="1" applyFill="1" applyBorder="1" applyAlignment="1">
      <alignment vertical="center"/>
    </xf>
    <xf numFmtId="166" fontId="5" fillId="0" borderId="16" xfId="1" applyNumberFormat="1" applyFont="1" applyFill="1" applyBorder="1" applyAlignment="1">
      <alignment vertical="center"/>
    </xf>
    <xf numFmtId="165" fontId="5" fillId="0" borderId="16" xfId="2" applyNumberFormat="1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2" fillId="0" borderId="0" xfId="0" applyFont="1"/>
    <xf numFmtId="0" fontId="10" fillId="2" borderId="16" xfId="0" applyFont="1" applyFill="1" applyBorder="1" applyAlignment="1">
      <alignment wrapText="1"/>
    </xf>
    <xf numFmtId="0" fontId="10" fillId="2" borderId="16" xfId="0" applyFont="1" applyFill="1" applyBorder="1" applyAlignment="1">
      <alignment vertical="top" wrapText="1"/>
    </xf>
    <xf numFmtId="0" fontId="11" fillId="2" borderId="16" xfId="0" applyFont="1" applyFill="1" applyBorder="1" applyAlignment="1">
      <alignment vertical="top" wrapText="1"/>
    </xf>
    <xf numFmtId="0" fontId="11" fillId="0" borderId="18" xfId="0" applyFont="1" applyBorder="1" applyAlignment="1">
      <alignment wrapText="1"/>
    </xf>
    <xf numFmtId="165" fontId="11" fillId="0" borderId="16" xfId="1" applyNumberFormat="1" applyFont="1" applyBorder="1" applyAlignment="1">
      <alignment wrapText="1"/>
    </xf>
    <xf numFmtId="0" fontId="10" fillId="0" borderId="40" xfId="0" applyFont="1" applyBorder="1" applyAlignment="1">
      <alignment wrapText="1"/>
    </xf>
    <xf numFmtId="165" fontId="10" fillId="0" borderId="41" xfId="1" applyNumberFormat="1" applyFont="1" applyBorder="1" applyAlignment="1">
      <alignment wrapText="1"/>
    </xf>
    <xf numFmtId="165" fontId="11" fillId="0" borderId="46" xfId="1" applyNumberFormat="1" applyFont="1" applyBorder="1" applyAlignment="1">
      <alignment wrapText="1"/>
    </xf>
    <xf numFmtId="0" fontId="11" fillId="0" borderId="33" xfId="0" applyFont="1" applyBorder="1" applyAlignment="1">
      <alignment wrapText="1"/>
    </xf>
    <xf numFmtId="165" fontId="11" fillId="0" borderId="34" xfId="1" applyNumberFormat="1" applyFont="1" applyBorder="1" applyAlignment="1">
      <alignment wrapText="1"/>
    </xf>
    <xf numFmtId="165" fontId="11" fillId="0" borderId="34" xfId="1" applyNumberFormat="1" applyFont="1" applyBorder="1" applyAlignment="1">
      <alignment horizontal="center" wrapText="1"/>
    </xf>
    <xf numFmtId="165" fontId="11" fillId="0" borderId="37" xfId="1" applyNumberFormat="1" applyFont="1" applyBorder="1" applyAlignment="1">
      <alignment wrapText="1"/>
    </xf>
    <xf numFmtId="0" fontId="10" fillId="0" borderId="33" xfId="0" applyFont="1" applyBorder="1" applyAlignment="1">
      <alignment wrapText="1"/>
    </xf>
    <xf numFmtId="165" fontId="10" fillId="0" borderId="34" xfId="1" applyNumberFormat="1" applyFont="1" applyBorder="1" applyAlignment="1">
      <alignment wrapText="1"/>
    </xf>
    <xf numFmtId="0" fontId="10" fillId="0" borderId="42" xfId="0" applyFont="1" applyBorder="1" applyAlignment="1">
      <alignment wrapText="1"/>
    </xf>
    <xf numFmtId="165" fontId="10" fillId="0" borderId="43" xfId="1" applyNumberFormat="1" applyFont="1" applyBorder="1" applyAlignment="1">
      <alignment wrapText="1"/>
    </xf>
    <xf numFmtId="165" fontId="11" fillId="0" borderId="47" xfId="1" applyNumberFormat="1" applyFont="1" applyBorder="1" applyAlignment="1">
      <alignment wrapText="1"/>
    </xf>
    <xf numFmtId="0" fontId="11" fillId="0" borderId="16" xfId="0" applyFont="1" applyBorder="1" applyAlignment="1">
      <alignment wrapText="1"/>
    </xf>
    <xf numFmtId="165" fontId="11" fillId="0" borderId="18" xfId="1" applyNumberFormat="1" applyFont="1" applyBorder="1" applyAlignment="1">
      <alignment wrapText="1"/>
    </xf>
    <xf numFmtId="0" fontId="11" fillId="2" borderId="16" xfId="0" applyFont="1" applyFill="1" applyBorder="1" applyAlignment="1">
      <alignment wrapText="1"/>
    </xf>
    <xf numFmtId="0" fontId="10" fillId="0" borderId="34" xfId="0" applyFont="1" applyBorder="1" applyAlignment="1">
      <alignment wrapText="1"/>
    </xf>
    <xf numFmtId="0" fontId="11" fillId="0" borderId="37" xfId="0" applyFont="1" applyBorder="1" applyAlignment="1">
      <alignment wrapText="1"/>
    </xf>
    <xf numFmtId="0" fontId="10" fillId="0" borderId="43" xfId="0" applyFont="1" applyBorder="1" applyAlignment="1">
      <alignment wrapText="1"/>
    </xf>
    <xf numFmtId="0" fontId="11" fillId="0" borderId="47" xfId="0" applyFont="1" applyBorder="1" applyAlignment="1">
      <alignment wrapText="1"/>
    </xf>
    <xf numFmtId="165" fontId="11" fillId="0" borderId="16" xfId="0" applyNumberFormat="1" applyFont="1" applyBorder="1" applyAlignment="1">
      <alignment wrapText="1"/>
    </xf>
    <xf numFmtId="0" fontId="10" fillId="0" borderId="31" xfId="0" applyFont="1" applyBorder="1" applyAlignment="1">
      <alignment wrapText="1"/>
    </xf>
    <xf numFmtId="0" fontId="10" fillId="0" borderId="32" xfId="0" applyFont="1" applyBorder="1" applyAlignment="1">
      <alignment wrapText="1"/>
    </xf>
    <xf numFmtId="0" fontId="11" fillId="0" borderId="48" xfId="0" applyFont="1" applyBorder="1" applyAlignment="1">
      <alignment wrapText="1"/>
    </xf>
    <xf numFmtId="0" fontId="12" fillId="0" borderId="0" xfId="0" applyFont="1" applyBorder="1"/>
    <xf numFmtId="0" fontId="10" fillId="2" borderId="49" xfId="0" applyFont="1" applyFill="1" applyBorder="1" applyAlignment="1">
      <alignment wrapText="1"/>
    </xf>
    <xf numFmtId="0" fontId="10" fillId="2" borderId="17" xfId="0" applyFont="1" applyFill="1" applyBorder="1" applyAlignment="1">
      <alignment wrapText="1"/>
    </xf>
    <xf numFmtId="0" fontId="11" fillId="2" borderId="15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9" xfId="3" applyFont="1" applyBorder="1" applyAlignment="1">
      <alignment horizontal="center" vertical="center" wrapText="1"/>
    </xf>
    <xf numFmtId="0" fontId="3" fillId="0" borderId="30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6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165" fontId="3" fillId="2" borderId="3" xfId="2" applyNumberFormat="1" applyFont="1" applyFill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165" fontId="3" fillId="0" borderId="8" xfId="2" applyNumberFormat="1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165" fontId="5" fillId="0" borderId="10" xfId="2" applyNumberFormat="1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165" fontId="5" fillId="0" borderId="11" xfId="2" applyNumberFormat="1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165" fontId="6" fillId="0" borderId="16" xfId="2" applyNumberFormat="1" applyFont="1" applyBorder="1" applyAlignment="1">
      <alignment vertical="center"/>
    </xf>
    <xf numFmtId="165" fontId="5" fillId="0" borderId="10" xfId="1" applyNumberFormat="1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164" fontId="5" fillId="0" borderId="11" xfId="1" applyNumberFormat="1" applyFont="1" applyBorder="1" applyAlignment="1">
      <alignment vertical="center"/>
    </xf>
    <xf numFmtId="165" fontId="4" fillId="0" borderId="16" xfId="2" applyNumberFormat="1" applyFont="1" applyBorder="1" applyAlignment="1">
      <alignment vertical="center"/>
    </xf>
    <xf numFmtId="165" fontId="5" fillId="0" borderId="8" xfId="2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165" fontId="4" fillId="0" borderId="17" xfId="2" applyNumberFormat="1" applyFont="1" applyBorder="1" applyAlignment="1">
      <alignment vertical="center"/>
    </xf>
    <xf numFmtId="165" fontId="4" fillId="0" borderId="15" xfId="2" applyNumberFormat="1" applyFont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165" fontId="3" fillId="2" borderId="16" xfId="2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165" fontId="6" fillId="0" borderId="11" xfId="2" applyNumberFormat="1" applyFont="1" applyBorder="1" applyAlignment="1">
      <alignment vertical="center"/>
    </xf>
    <xf numFmtId="0" fontId="4" fillId="0" borderId="14" xfId="0" applyFont="1" applyBorder="1" applyAlignment="1">
      <alignment horizontal="right" vertical="center"/>
    </xf>
    <xf numFmtId="165" fontId="4" fillId="0" borderId="10" xfId="2" applyNumberFormat="1" applyFont="1" applyBorder="1" applyAlignment="1">
      <alignment vertical="center"/>
    </xf>
    <xf numFmtId="165" fontId="5" fillId="0" borderId="10" xfId="2" applyNumberFormat="1" applyFont="1" applyFill="1" applyBorder="1" applyAlignment="1">
      <alignment vertical="center"/>
    </xf>
    <xf numFmtId="0" fontId="5" fillId="0" borderId="14" xfId="0" applyFont="1" applyBorder="1" applyAlignment="1">
      <alignment horizontal="right" vertical="center"/>
    </xf>
    <xf numFmtId="165" fontId="4" fillId="0" borderId="8" xfId="2" applyNumberFormat="1" applyFont="1" applyBorder="1" applyAlignment="1">
      <alignment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right" vertical="center"/>
    </xf>
    <xf numFmtId="165" fontId="4" fillId="0" borderId="16" xfId="2" applyNumberFormat="1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165" fontId="3" fillId="2" borderId="21" xfId="2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166" fontId="3" fillId="2" borderId="3" xfId="1" applyNumberFormat="1" applyFont="1" applyFill="1" applyBorder="1" applyAlignment="1">
      <alignment vertical="center"/>
    </xf>
    <xf numFmtId="0" fontId="3" fillId="0" borderId="22" xfId="0" applyFont="1" applyBorder="1" applyAlignment="1">
      <alignment vertical="center"/>
    </xf>
    <xf numFmtId="165" fontId="4" fillId="0" borderId="8" xfId="2" applyNumberFormat="1" applyFont="1" applyFill="1" applyBorder="1" applyAlignment="1">
      <alignment vertical="center"/>
    </xf>
    <xf numFmtId="165" fontId="4" fillId="0" borderId="23" xfId="2" applyNumberFormat="1" applyFont="1" applyFill="1" applyBorder="1" applyAlignment="1">
      <alignment vertical="center"/>
    </xf>
    <xf numFmtId="166" fontId="3" fillId="0" borderId="10" xfId="1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166" fontId="5" fillId="0" borderId="10" xfId="1" applyNumberFormat="1" applyFont="1" applyFill="1" applyBorder="1" applyAlignment="1">
      <alignment vertical="center"/>
    </xf>
    <xf numFmtId="165" fontId="5" fillId="0" borderId="24" xfId="2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166" fontId="5" fillId="0" borderId="11" xfId="1" applyNumberFormat="1" applyFont="1" applyFill="1" applyBorder="1" applyAlignment="1">
      <alignment vertical="center"/>
    </xf>
    <xf numFmtId="165" fontId="5" fillId="0" borderId="25" xfId="2" applyNumberFormat="1" applyFont="1" applyFill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166" fontId="4" fillId="0" borderId="16" xfId="1" applyNumberFormat="1" applyFont="1" applyFill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166" fontId="3" fillId="0" borderId="8" xfId="1" applyNumberFormat="1" applyFont="1" applyFill="1" applyBorder="1" applyAlignment="1">
      <alignment vertical="center"/>
    </xf>
    <xf numFmtId="166" fontId="5" fillId="0" borderId="8" xfId="1" applyNumberFormat="1" applyFont="1" applyFill="1" applyBorder="1" applyAlignment="1">
      <alignment vertical="center"/>
    </xf>
    <xf numFmtId="165" fontId="5" fillId="0" borderId="23" xfId="2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166" fontId="3" fillId="0" borderId="16" xfId="1" applyNumberFormat="1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66" fontId="4" fillId="0" borderId="12" xfId="1" applyNumberFormat="1" applyFont="1" applyFill="1" applyBorder="1" applyAlignment="1">
      <alignment vertical="center"/>
    </xf>
    <xf numFmtId="165" fontId="4" fillId="0" borderId="26" xfId="2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166" fontId="3" fillId="2" borderId="16" xfId="1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166" fontId="6" fillId="0" borderId="16" xfId="1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vertical="center"/>
    </xf>
    <xf numFmtId="166" fontId="5" fillId="0" borderId="12" xfId="1" applyNumberFormat="1" applyFont="1" applyFill="1" applyBorder="1" applyAlignment="1">
      <alignment vertical="center"/>
    </xf>
    <xf numFmtId="165" fontId="5" fillId="0" borderId="26" xfId="2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165" fontId="3" fillId="0" borderId="16" xfId="1" applyNumberFormat="1" applyFont="1" applyFill="1" applyBorder="1" applyAlignment="1">
      <alignment vertical="center"/>
    </xf>
    <xf numFmtId="166" fontId="5" fillId="0" borderId="26" xfId="1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65" fontId="5" fillId="0" borderId="8" xfId="1" applyNumberFormat="1" applyFont="1" applyFill="1" applyBorder="1" applyAlignment="1">
      <alignment vertical="center"/>
    </xf>
    <xf numFmtId="165" fontId="5" fillId="0" borderId="23" xfId="1" applyNumberFormat="1" applyFont="1" applyFill="1" applyBorder="1" applyAlignment="1">
      <alignment vertical="center"/>
    </xf>
    <xf numFmtId="165" fontId="5" fillId="0" borderId="10" xfId="1" applyNumberFormat="1" applyFont="1" applyFill="1" applyBorder="1" applyAlignment="1">
      <alignment vertical="center"/>
    </xf>
    <xf numFmtId="165" fontId="5" fillId="0" borderId="24" xfId="1" applyNumberFormat="1" applyFont="1" applyFill="1" applyBorder="1" applyAlignment="1">
      <alignment vertical="center"/>
    </xf>
    <xf numFmtId="165" fontId="5" fillId="0" borderId="11" xfId="1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165" fontId="3" fillId="0" borderId="27" xfId="1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165" fontId="3" fillId="2" borderId="21" xfId="1" applyNumberFormat="1" applyFont="1" applyFill="1" applyBorder="1" applyAlignment="1">
      <alignment vertical="center"/>
    </xf>
    <xf numFmtId="165" fontId="3" fillId="2" borderId="28" xfId="2" applyNumberFormat="1" applyFont="1" applyFill="1" applyBorder="1" applyAlignment="1">
      <alignment vertical="center"/>
    </xf>
    <xf numFmtId="165" fontId="3" fillId="2" borderId="16" xfId="4" applyNumberFormat="1" applyFont="1" applyFill="1" applyBorder="1" applyAlignment="1">
      <alignment vertical="center"/>
    </xf>
    <xf numFmtId="165" fontId="3" fillId="0" borderId="31" xfId="4" applyNumberFormat="1" applyFont="1" applyFill="1" applyBorder="1" applyAlignment="1">
      <alignment vertical="center"/>
    </xf>
    <xf numFmtId="0" fontId="7" fillId="0" borderId="32" xfId="0" applyFont="1" applyBorder="1" applyAlignment="1">
      <alignment vertical="center"/>
    </xf>
    <xf numFmtId="165" fontId="5" fillId="0" borderId="32" xfId="2" applyNumberFormat="1" applyFont="1" applyFill="1" applyBorder="1" applyAlignment="1">
      <alignment vertical="center"/>
    </xf>
    <xf numFmtId="165" fontId="3" fillId="0" borderId="33" xfId="4" applyNumberFormat="1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166" fontId="5" fillId="0" borderId="34" xfId="1" applyNumberFormat="1" applyFont="1" applyFill="1" applyBorder="1" applyAlignment="1">
      <alignment vertical="center"/>
    </xf>
    <xf numFmtId="165" fontId="3" fillId="0" borderId="33" xfId="4" applyNumberFormat="1" applyFont="1" applyFill="1" applyBorder="1" applyAlignment="1">
      <alignment vertical="center"/>
    </xf>
    <xf numFmtId="0" fontId="7" fillId="0" borderId="34" xfId="0" applyFont="1" applyBorder="1" applyAlignment="1">
      <alignment vertical="center" wrapText="1"/>
    </xf>
    <xf numFmtId="165" fontId="5" fillId="0" borderId="34" xfId="1" applyNumberFormat="1" applyFont="1" applyFill="1" applyBorder="1" applyAlignment="1">
      <alignment vertical="center"/>
    </xf>
    <xf numFmtId="165" fontId="3" fillId="0" borderId="33" xfId="4" applyNumberFormat="1" applyFont="1" applyFill="1" applyBorder="1" applyAlignment="1">
      <alignment horizontal="right" vertical="center"/>
    </xf>
    <xf numFmtId="165" fontId="4" fillId="0" borderId="33" xfId="4" applyNumberFormat="1" applyFont="1" applyFill="1" applyBorder="1" applyAlignment="1">
      <alignment horizontal="right" vertical="center"/>
    </xf>
    <xf numFmtId="165" fontId="3" fillId="0" borderId="35" xfId="4" applyNumberFormat="1" applyFont="1" applyFill="1" applyBorder="1" applyAlignment="1">
      <alignment horizontal="right" vertical="center"/>
    </xf>
    <xf numFmtId="0" fontId="7" fillId="0" borderId="36" xfId="0" applyFont="1" applyBorder="1" applyAlignment="1">
      <alignment vertical="center"/>
    </xf>
    <xf numFmtId="165" fontId="5" fillId="0" borderId="36" xfId="1" applyNumberFormat="1" applyFont="1" applyFill="1" applyBorder="1" applyAlignment="1">
      <alignment vertical="center"/>
    </xf>
    <xf numFmtId="165" fontId="3" fillId="0" borderId="16" xfId="4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32" xfId="0" applyFont="1" applyBorder="1" applyAlignment="1">
      <alignment vertical="center" wrapText="1"/>
    </xf>
    <xf numFmtId="165" fontId="3" fillId="0" borderId="32" xfId="1" applyNumberFormat="1" applyFont="1" applyFill="1" applyBorder="1" applyAlignment="1">
      <alignment vertical="center"/>
    </xf>
    <xf numFmtId="165" fontId="4" fillId="0" borderId="34" xfId="1" applyNumberFormat="1" applyFont="1" applyFill="1" applyBorder="1" applyAlignment="1">
      <alignment vertical="center"/>
    </xf>
    <xf numFmtId="165" fontId="4" fillId="0" borderId="37" xfId="1" applyNumberFormat="1" applyFont="1" applyFill="1" applyBorder="1" applyAlignment="1">
      <alignment vertical="center"/>
    </xf>
    <xf numFmtId="165" fontId="3" fillId="0" borderId="35" xfId="4" applyNumberFormat="1" applyFont="1" applyBorder="1" applyAlignment="1">
      <alignment vertical="center"/>
    </xf>
    <xf numFmtId="165" fontId="5" fillId="0" borderId="38" xfId="1" applyNumberFormat="1" applyFont="1" applyFill="1" applyBorder="1" applyAlignment="1">
      <alignment vertical="center"/>
    </xf>
    <xf numFmtId="0" fontId="7" fillId="0" borderId="16" xfId="0" applyFont="1" applyBorder="1" applyAlignment="1">
      <alignment vertical="center"/>
    </xf>
    <xf numFmtId="165" fontId="4" fillId="0" borderId="16" xfId="1" applyNumberFormat="1" applyFont="1" applyFill="1" applyBorder="1" applyAlignment="1">
      <alignment vertical="center"/>
    </xf>
    <xf numFmtId="165" fontId="3" fillId="0" borderId="31" xfId="4" applyNumberFormat="1" applyFont="1" applyBorder="1" applyAlignment="1">
      <alignment vertical="center"/>
    </xf>
    <xf numFmtId="0" fontId="7" fillId="0" borderId="32" xfId="0" applyFont="1" applyBorder="1" applyAlignment="1">
      <alignment vertical="center" wrapText="1"/>
    </xf>
    <xf numFmtId="165" fontId="5" fillId="0" borderId="32" xfId="1" applyNumberFormat="1" applyFont="1" applyFill="1" applyBorder="1" applyAlignment="1">
      <alignment vertical="center"/>
    </xf>
    <xf numFmtId="0" fontId="8" fillId="0" borderId="36" xfId="0" applyFont="1" applyBorder="1" applyAlignment="1">
      <alignment vertical="center" wrapText="1"/>
    </xf>
    <xf numFmtId="165" fontId="3" fillId="0" borderId="36" xfId="1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165" fontId="4" fillId="2" borderId="16" xfId="1" applyNumberFormat="1" applyFont="1" applyFill="1" applyBorder="1" applyAlignment="1">
      <alignment vertical="center"/>
    </xf>
    <xf numFmtId="165" fontId="3" fillId="0" borderId="35" xfId="4" applyNumberFormat="1" applyFont="1" applyFill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5" fillId="2" borderId="16" xfId="3" applyFont="1" applyFill="1" applyBorder="1" applyAlignment="1">
      <alignment vertical="center"/>
    </xf>
    <xf numFmtId="166" fontId="5" fillId="2" borderId="16" xfId="1" applyNumberFormat="1" applyFont="1" applyFill="1" applyBorder="1" applyAlignment="1">
      <alignment vertical="center"/>
    </xf>
    <xf numFmtId="165" fontId="5" fillId="2" borderId="16" xfId="2" applyNumberFormat="1" applyFont="1" applyFill="1" applyBorder="1" applyAlignment="1">
      <alignment vertical="center"/>
    </xf>
    <xf numFmtId="165" fontId="3" fillId="2" borderId="39" xfId="2" applyNumberFormat="1" applyFont="1" applyFill="1" applyBorder="1" applyAlignment="1">
      <alignment vertical="center"/>
    </xf>
    <xf numFmtId="0" fontId="5" fillId="0" borderId="40" xfId="0" applyFont="1" applyBorder="1" applyAlignment="1">
      <alignment horizontal="right" vertical="center"/>
    </xf>
    <xf numFmtId="0" fontId="5" fillId="0" borderId="41" xfId="0" applyFont="1" applyBorder="1" applyAlignment="1">
      <alignment vertical="center"/>
    </xf>
    <xf numFmtId="165" fontId="5" fillId="0" borderId="41" xfId="1" applyNumberFormat="1" applyFont="1" applyFill="1" applyBorder="1" applyAlignment="1">
      <alignment vertical="center"/>
    </xf>
    <xf numFmtId="0" fontId="5" fillId="0" borderId="33" xfId="0" applyFont="1" applyBorder="1" applyAlignment="1">
      <alignment horizontal="right" vertical="center"/>
    </xf>
    <xf numFmtId="0" fontId="5" fillId="0" borderId="34" xfId="0" applyFont="1" applyBorder="1" applyAlignment="1">
      <alignment vertical="center"/>
    </xf>
    <xf numFmtId="0" fontId="5" fillId="0" borderId="42" xfId="0" applyFont="1" applyBorder="1" applyAlignment="1">
      <alignment horizontal="right" vertical="center"/>
    </xf>
    <xf numFmtId="0" fontId="5" fillId="0" borderId="43" xfId="0" applyFont="1" applyBorder="1" applyAlignment="1">
      <alignment vertical="center"/>
    </xf>
    <xf numFmtId="165" fontId="5" fillId="0" borderId="43" xfId="1" applyNumberFormat="1" applyFont="1" applyFill="1" applyBorder="1" applyAlignment="1">
      <alignment vertical="center"/>
    </xf>
    <xf numFmtId="165" fontId="6" fillId="0" borderId="16" xfId="1" applyNumberFormat="1" applyFont="1" applyFill="1" applyBorder="1" applyAlignment="1">
      <alignment vertical="center"/>
    </xf>
    <xf numFmtId="0" fontId="5" fillId="0" borderId="12" xfId="0" applyFont="1" applyBorder="1" applyAlignment="1">
      <alignment horizontal="right" vertical="center"/>
    </xf>
    <xf numFmtId="165" fontId="5" fillId="0" borderId="16" xfId="1" applyNumberFormat="1" applyFont="1" applyFill="1" applyBorder="1" applyAlignment="1">
      <alignment vertical="center"/>
    </xf>
    <xf numFmtId="165" fontId="5" fillId="0" borderId="27" xfId="1" applyNumberFormat="1" applyFont="1" applyFill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165" fontId="3" fillId="0" borderId="16" xfId="2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39" fontId="10" fillId="0" borderId="32" xfId="1" applyNumberFormat="1" applyFont="1" applyBorder="1" applyAlignment="1">
      <alignment wrapText="1"/>
    </xf>
  </cellXfs>
  <cellStyles count="5">
    <cellStyle name="Comma" xfId="1" builtinId="3"/>
    <cellStyle name="Comma_Bilanci Albavia" xfId="2"/>
    <cellStyle name="Comma_Profit &amp; Loss acc. Albavia" xfId="4"/>
    <cellStyle name="Normal" xfId="0" builtinId="0"/>
    <cellStyle name="Normal_Profit &amp; Loss acc. Albavia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0"/>
  <sheetViews>
    <sheetView topLeftCell="A19" zoomScale="86" zoomScaleNormal="86" workbookViewId="0">
      <selection activeCell="A19" sqref="A1:XFD1048576"/>
    </sheetView>
  </sheetViews>
  <sheetFormatPr defaultRowHeight="15"/>
  <cols>
    <col min="1" max="1" width="4.42578125" style="58" customWidth="1"/>
    <col min="2" max="2" width="46.42578125" style="58" bestFit="1" customWidth="1"/>
    <col min="3" max="4" width="14.42578125" style="58" bestFit="1" customWidth="1"/>
    <col min="5" max="16384" width="9.140625" style="58"/>
  </cols>
  <sheetData>
    <row r="1" spans="1:4" ht="22.5" customHeight="1">
      <c r="A1" s="47" t="s">
        <v>0</v>
      </c>
      <c r="B1" s="49" t="s">
        <v>1</v>
      </c>
      <c r="C1" s="57" t="s">
        <v>2</v>
      </c>
      <c r="D1" s="57"/>
    </row>
    <row r="2" spans="1:4" ht="19.5" customHeight="1" thickBot="1">
      <c r="A2" s="48"/>
      <c r="B2" s="50"/>
      <c r="C2" s="59" t="s">
        <v>3</v>
      </c>
      <c r="D2" s="59" t="s">
        <v>4</v>
      </c>
    </row>
    <row r="3" spans="1:4" ht="20.25" customHeight="1">
      <c r="A3" s="60" t="s">
        <v>5</v>
      </c>
      <c r="B3" s="61" t="s">
        <v>6</v>
      </c>
      <c r="C3" s="62">
        <f>C25</f>
        <v>42598637.93</v>
      </c>
      <c r="D3" s="62">
        <f>D25</f>
        <v>0</v>
      </c>
    </row>
    <row r="4" spans="1:4" ht="12.75" customHeight="1">
      <c r="A4" s="63">
        <v>1</v>
      </c>
      <c r="B4" s="64" t="s">
        <v>7</v>
      </c>
      <c r="C4" s="65">
        <v>7120242.9400000004</v>
      </c>
      <c r="D4" s="65"/>
    </row>
    <row r="5" spans="1:4" ht="12.75" customHeight="1">
      <c r="A5" s="66">
        <v>2</v>
      </c>
      <c r="B5" s="67" t="s">
        <v>8</v>
      </c>
      <c r="C5" s="68">
        <f>C8</f>
        <v>0</v>
      </c>
      <c r="D5" s="68">
        <f>D8</f>
        <v>0</v>
      </c>
    </row>
    <row r="6" spans="1:4" ht="12.75" customHeight="1">
      <c r="A6" s="69" t="s">
        <v>9</v>
      </c>
      <c r="B6" s="70" t="s">
        <v>10</v>
      </c>
      <c r="C6" s="68">
        <v>0</v>
      </c>
      <c r="D6" s="68">
        <v>0</v>
      </c>
    </row>
    <row r="7" spans="1:4" ht="12.75" customHeight="1">
      <c r="A7" s="71" t="s">
        <v>11</v>
      </c>
      <c r="B7" s="72" t="s">
        <v>12</v>
      </c>
      <c r="C7" s="73">
        <v>0</v>
      </c>
      <c r="D7" s="73">
        <v>0</v>
      </c>
    </row>
    <row r="8" spans="1:4" ht="12.75" customHeight="1">
      <c r="A8" s="74"/>
      <c r="B8" s="75" t="s">
        <v>13</v>
      </c>
      <c r="C8" s="76">
        <f>SUM(C6:C7)</f>
        <v>0</v>
      </c>
      <c r="D8" s="76">
        <f>SUM(D6:D7)</f>
        <v>0</v>
      </c>
    </row>
    <row r="9" spans="1:4" ht="12.75" customHeight="1">
      <c r="A9" s="63">
        <v>3</v>
      </c>
      <c r="B9" s="64" t="s">
        <v>14</v>
      </c>
      <c r="C9" s="65">
        <f>C14</f>
        <v>35435749.060000002</v>
      </c>
      <c r="D9" s="65">
        <f>D14</f>
        <v>0</v>
      </c>
    </row>
    <row r="10" spans="1:4" ht="12.75" customHeight="1">
      <c r="A10" s="69" t="s">
        <v>9</v>
      </c>
      <c r="B10" s="70" t="s">
        <v>15</v>
      </c>
      <c r="C10" s="77"/>
      <c r="D10" s="68"/>
    </row>
    <row r="11" spans="1:4" ht="12.75" customHeight="1">
      <c r="A11" s="69" t="s">
        <v>11</v>
      </c>
      <c r="B11" s="70" t="s">
        <v>16</v>
      </c>
      <c r="C11" s="77">
        <v>35435749.060000002</v>
      </c>
      <c r="D11" s="68"/>
    </row>
    <row r="12" spans="1:4" ht="12.75" customHeight="1">
      <c r="A12" s="78" t="s">
        <v>17</v>
      </c>
      <c r="B12" s="79" t="s">
        <v>18</v>
      </c>
      <c r="C12" s="77">
        <v>0</v>
      </c>
      <c r="D12" s="68">
        <v>0</v>
      </c>
    </row>
    <row r="13" spans="1:4" ht="12.75" customHeight="1">
      <c r="A13" s="71" t="s">
        <v>19</v>
      </c>
      <c r="B13" s="72" t="s">
        <v>20</v>
      </c>
      <c r="C13" s="80"/>
      <c r="D13" s="73"/>
    </row>
    <row r="14" spans="1:4" ht="12.75" customHeight="1">
      <c r="A14" s="74"/>
      <c r="B14" s="75" t="s">
        <v>21</v>
      </c>
      <c r="C14" s="81">
        <f>SUM(C10:C13)</f>
        <v>35435749.060000002</v>
      </c>
      <c r="D14" s="81">
        <f>SUM(D10:D13)</f>
        <v>0</v>
      </c>
    </row>
    <row r="15" spans="1:4" ht="12.75" customHeight="1">
      <c r="A15" s="63">
        <v>4</v>
      </c>
      <c r="B15" s="64" t="s">
        <v>22</v>
      </c>
      <c r="C15" s="65">
        <f>C21</f>
        <v>0</v>
      </c>
      <c r="D15" s="65">
        <f>D21</f>
        <v>0</v>
      </c>
    </row>
    <row r="16" spans="1:4" ht="12.75" customHeight="1">
      <c r="A16" s="69" t="s">
        <v>9</v>
      </c>
      <c r="B16" s="70" t="s">
        <v>23</v>
      </c>
      <c r="C16" s="68"/>
      <c r="D16" s="68"/>
    </row>
    <row r="17" spans="1:4" ht="12.75" customHeight="1">
      <c r="A17" s="69" t="s">
        <v>11</v>
      </c>
      <c r="B17" s="70" t="s">
        <v>24</v>
      </c>
      <c r="C17" s="68"/>
      <c r="D17" s="68"/>
    </row>
    <row r="18" spans="1:4" ht="12.75" customHeight="1">
      <c r="A18" s="78" t="s">
        <v>17</v>
      </c>
      <c r="B18" s="70" t="s">
        <v>25</v>
      </c>
      <c r="C18" s="68"/>
      <c r="D18" s="68"/>
    </row>
    <row r="19" spans="1:4" ht="12.75" customHeight="1">
      <c r="A19" s="69" t="s">
        <v>19</v>
      </c>
      <c r="B19" s="70" t="s">
        <v>26</v>
      </c>
      <c r="C19" s="68"/>
      <c r="D19" s="68"/>
    </row>
    <row r="20" spans="1:4" ht="12.75" customHeight="1">
      <c r="A20" s="71" t="s">
        <v>27</v>
      </c>
      <c r="B20" s="72" t="s">
        <v>28</v>
      </c>
      <c r="C20" s="73"/>
      <c r="D20" s="73"/>
    </row>
    <row r="21" spans="1:4" ht="12.75" customHeight="1">
      <c r="A21" s="74"/>
      <c r="B21" s="75" t="s">
        <v>29</v>
      </c>
      <c r="C21" s="81">
        <f>SUM(C16:C20)</f>
        <v>0</v>
      </c>
      <c r="D21" s="81">
        <f>SUM(D16:D20)</f>
        <v>0</v>
      </c>
    </row>
    <row r="22" spans="1:4" ht="12.75" customHeight="1">
      <c r="A22" s="78">
        <v>5</v>
      </c>
      <c r="B22" s="64" t="s">
        <v>30</v>
      </c>
      <c r="C22" s="82"/>
      <c r="D22" s="82"/>
    </row>
    <row r="23" spans="1:4" ht="12.75" customHeight="1">
      <c r="A23" s="69">
        <v>6</v>
      </c>
      <c r="B23" s="67" t="s">
        <v>31</v>
      </c>
      <c r="C23" s="68"/>
      <c r="D23" s="68"/>
    </row>
    <row r="24" spans="1:4" ht="12.75" customHeight="1">
      <c r="A24" s="71">
        <v>7</v>
      </c>
      <c r="B24" s="83" t="s">
        <v>32</v>
      </c>
      <c r="C24" s="73">
        <v>42645.93</v>
      </c>
      <c r="D24" s="73">
        <v>0</v>
      </c>
    </row>
    <row r="25" spans="1:4" ht="12.75" customHeight="1">
      <c r="A25" s="84"/>
      <c r="B25" s="75" t="s">
        <v>33</v>
      </c>
      <c r="C25" s="81">
        <f>SUM(C22:C24,C21,C14,C8)+C4</f>
        <v>42598637.93</v>
      </c>
      <c r="D25" s="81">
        <f>SUM(D22:D24,D21,D14,D8)+D4</f>
        <v>0</v>
      </c>
    </row>
    <row r="26" spans="1:4" ht="12.75" customHeight="1">
      <c r="A26" s="85"/>
      <c r="B26" s="86"/>
      <c r="C26" s="87"/>
      <c r="D26" s="88"/>
    </row>
    <row r="27" spans="1:4" ht="23.25" customHeight="1">
      <c r="A27" s="89" t="s">
        <v>34</v>
      </c>
      <c r="B27" s="10" t="s">
        <v>35</v>
      </c>
      <c r="C27" s="90">
        <f>C48</f>
        <v>25346086.670000002</v>
      </c>
      <c r="D27" s="90">
        <f>D48</f>
        <v>0</v>
      </c>
    </row>
    <row r="28" spans="1:4" ht="12.75" customHeight="1">
      <c r="A28" s="91">
        <v>1</v>
      </c>
      <c r="B28" s="64" t="s">
        <v>36</v>
      </c>
      <c r="C28" s="68">
        <f>C33</f>
        <v>0</v>
      </c>
      <c r="D28" s="82">
        <f>D33</f>
        <v>0</v>
      </c>
    </row>
    <row r="29" spans="1:4" ht="12.75" customHeight="1">
      <c r="A29" s="69" t="s">
        <v>9</v>
      </c>
      <c r="B29" s="70" t="s">
        <v>37</v>
      </c>
      <c r="C29" s="68">
        <v>0</v>
      </c>
      <c r="D29" s="68">
        <v>0</v>
      </c>
    </row>
    <row r="30" spans="1:4" ht="12.75" customHeight="1">
      <c r="A30" s="69" t="s">
        <v>11</v>
      </c>
      <c r="B30" s="70" t="s">
        <v>38</v>
      </c>
      <c r="C30" s="68">
        <v>0</v>
      </c>
      <c r="D30" s="68">
        <v>0</v>
      </c>
    </row>
    <row r="31" spans="1:4" ht="12.75" customHeight="1">
      <c r="A31" s="69" t="s">
        <v>17</v>
      </c>
      <c r="B31" s="70" t="s">
        <v>39</v>
      </c>
      <c r="C31" s="68">
        <v>0</v>
      </c>
      <c r="D31" s="68">
        <v>0</v>
      </c>
    </row>
    <row r="32" spans="1:4" ht="12.75" customHeight="1">
      <c r="A32" s="71" t="s">
        <v>40</v>
      </c>
      <c r="B32" s="72" t="s">
        <v>41</v>
      </c>
      <c r="C32" s="73">
        <v>0</v>
      </c>
      <c r="D32" s="92">
        <v>0</v>
      </c>
    </row>
    <row r="33" spans="1:4" ht="12.75" customHeight="1">
      <c r="A33" s="93"/>
      <c r="B33" s="75" t="s">
        <v>42</v>
      </c>
      <c r="C33" s="76">
        <f>SUM(C29:C32)</f>
        <v>0</v>
      </c>
      <c r="D33" s="81">
        <f>SUM(D29:D32)</f>
        <v>0</v>
      </c>
    </row>
    <row r="34" spans="1:4" ht="12.75" customHeight="1">
      <c r="A34" s="78"/>
      <c r="B34" s="64" t="s">
        <v>43</v>
      </c>
      <c r="C34" s="65">
        <f>C39</f>
        <v>13708272.450000001</v>
      </c>
      <c r="D34" s="65">
        <f>D39</f>
        <v>0</v>
      </c>
    </row>
    <row r="35" spans="1:4" ht="12.75" customHeight="1">
      <c r="A35" s="69" t="s">
        <v>9</v>
      </c>
      <c r="B35" s="70" t="s">
        <v>44</v>
      </c>
      <c r="C35" s="68">
        <v>0</v>
      </c>
      <c r="D35" s="68">
        <v>0</v>
      </c>
    </row>
    <row r="36" spans="1:4" ht="12.75" customHeight="1">
      <c r="A36" s="69" t="s">
        <v>11</v>
      </c>
      <c r="B36" s="70" t="s">
        <v>45</v>
      </c>
      <c r="C36" s="68">
        <v>5071625.78</v>
      </c>
      <c r="D36" s="68">
        <v>0</v>
      </c>
    </row>
    <row r="37" spans="1:4" ht="12.75" customHeight="1">
      <c r="A37" s="69" t="s">
        <v>17</v>
      </c>
      <c r="B37" s="70" t="s">
        <v>46</v>
      </c>
      <c r="C37" s="68">
        <v>8584980</v>
      </c>
      <c r="D37" s="68"/>
    </row>
    <row r="38" spans="1:4" ht="12.75" customHeight="1">
      <c r="A38" s="71" t="s">
        <v>40</v>
      </c>
      <c r="B38" s="72" t="s">
        <v>47</v>
      </c>
      <c r="C38" s="73">
        <v>51666.67</v>
      </c>
      <c r="D38" s="73"/>
    </row>
    <row r="39" spans="1:4" ht="12.75" customHeight="1">
      <c r="A39" s="93"/>
      <c r="B39" s="75" t="s">
        <v>13</v>
      </c>
      <c r="C39" s="81">
        <f>SUM(C35:C38)</f>
        <v>13708272.450000001</v>
      </c>
      <c r="D39" s="81">
        <f>SUM(D35:D38)</f>
        <v>0</v>
      </c>
    </row>
    <row r="40" spans="1:4" ht="12.75" customHeight="1">
      <c r="A40" s="63">
        <v>3</v>
      </c>
      <c r="B40" s="64" t="s">
        <v>48</v>
      </c>
      <c r="C40" s="82"/>
      <c r="D40" s="82"/>
    </row>
    <row r="41" spans="1:4" ht="12.75" customHeight="1">
      <c r="A41" s="66">
        <v>4</v>
      </c>
      <c r="B41" s="67" t="s">
        <v>49</v>
      </c>
      <c r="C41" s="68"/>
      <c r="D41" s="68"/>
    </row>
    <row r="42" spans="1:4" ht="12.75" customHeight="1">
      <c r="A42" s="69" t="s">
        <v>9</v>
      </c>
      <c r="B42" s="70" t="s">
        <v>50</v>
      </c>
      <c r="C42" s="94">
        <v>0</v>
      </c>
      <c r="D42" s="94"/>
    </row>
    <row r="43" spans="1:4" ht="12.75" customHeight="1">
      <c r="A43" s="69" t="s">
        <v>11</v>
      </c>
      <c r="B43" s="70" t="s">
        <v>51</v>
      </c>
      <c r="C43" s="95">
        <v>0</v>
      </c>
      <c r="D43" s="68"/>
    </row>
    <row r="44" spans="1:4" ht="12.75" customHeight="1">
      <c r="A44" s="71" t="s">
        <v>17</v>
      </c>
      <c r="B44" s="72" t="s">
        <v>52</v>
      </c>
      <c r="C44" s="73">
        <v>0</v>
      </c>
      <c r="D44" s="73"/>
    </row>
    <row r="45" spans="1:4" ht="12.75" customHeight="1">
      <c r="A45" s="96"/>
      <c r="B45" s="75" t="s">
        <v>29</v>
      </c>
      <c r="C45" s="81">
        <f>SUM(C42:C44)</f>
        <v>0</v>
      </c>
      <c r="D45" s="81">
        <f>SUM(D42:D44)</f>
        <v>0</v>
      </c>
    </row>
    <row r="46" spans="1:4" ht="12.75" customHeight="1">
      <c r="A46" s="63">
        <v>5</v>
      </c>
      <c r="B46" s="64" t="s">
        <v>53</v>
      </c>
      <c r="C46" s="97">
        <v>11637814.220000001</v>
      </c>
      <c r="D46" s="97"/>
    </row>
    <row r="47" spans="1:4" ht="12.75" customHeight="1">
      <c r="A47" s="98">
        <v>6</v>
      </c>
      <c r="B47" s="83" t="s">
        <v>54</v>
      </c>
      <c r="C47" s="73"/>
      <c r="D47" s="73"/>
    </row>
    <row r="48" spans="1:4" ht="12.75" customHeight="1">
      <c r="A48" s="99"/>
      <c r="B48" s="100" t="s">
        <v>55</v>
      </c>
      <c r="C48" s="101">
        <f>SUM(C46:C47,C45,C39,C33)</f>
        <v>25346086.670000002</v>
      </c>
      <c r="D48" s="101">
        <f>SUM(D46:D47,D45,D39,D33)</f>
        <v>0</v>
      </c>
    </row>
    <row r="49" spans="1:4" ht="12.75" customHeight="1" thickBot="1">
      <c r="A49" s="102"/>
      <c r="B49" s="70"/>
      <c r="C49" s="68"/>
      <c r="D49" s="68"/>
    </row>
    <row r="50" spans="1:4" ht="36" customHeight="1" thickBot="1">
      <c r="A50" s="103"/>
      <c r="B50" s="1" t="s">
        <v>56</v>
      </c>
      <c r="C50" s="104">
        <f>+C48+C25</f>
        <v>67944724.599999994</v>
      </c>
      <c r="D50" s="104">
        <f>+D48+D25</f>
        <v>0</v>
      </c>
    </row>
  </sheetData>
  <mergeCells count="3">
    <mergeCell ref="A1:A2"/>
    <mergeCell ref="B1:B2"/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8"/>
  <sheetViews>
    <sheetView topLeftCell="A28" workbookViewId="0">
      <selection activeCell="A28" sqref="A1:XFD1048576"/>
    </sheetView>
  </sheetViews>
  <sheetFormatPr defaultColWidth="11" defaultRowHeight="15"/>
  <cols>
    <col min="1" max="1" width="5.5703125" style="58" customWidth="1"/>
    <col min="2" max="2" width="38" style="58" bestFit="1" customWidth="1"/>
    <col min="3" max="4" width="14.42578125" style="58" bestFit="1" customWidth="1"/>
    <col min="5" max="16384" width="11" style="58"/>
  </cols>
  <sheetData>
    <row r="1" spans="1:4" ht="22.5" customHeight="1">
      <c r="A1" s="51" t="s">
        <v>57</v>
      </c>
      <c r="B1" s="51" t="s">
        <v>58</v>
      </c>
      <c r="C1" s="57" t="s">
        <v>2</v>
      </c>
      <c r="D1" s="57"/>
    </row>
    <row r="2" spans="1:4" ht="15" customHeight="1" thickBot="1">
      <c r="A2" s="52"/>
      <c r="B2" s="52"/>
      <c r="C2" s="59" t="s">
        <v>3</v>
      </c>
      <c r="D2" s="59" t="s">
        <v>4</v>
      </c>
    </row>
    <row r="3" spans="1:4" ht="25.5" customHeight="1">
      <c r="A3" s="105" t="s">
        <v>5</v>
      </c>
      <c r="B3" s="61" t="s">
        <v>59</v>
      </c>
      <c r="C3" s="106">
        <f>C20</f>
        <v>7889497.3799999999</v>
      </c>
      <c r="D3" s="106">
        <f>D20</f>
        <v>0</v>
      </c>
    </row>
    <row r="4" spans="1:4" ht="12.75" customHeight="1">
      <c r="A4" s="107">
        <v>1</v>
      </c>
      <c r="B4" s="64" t="s">
        <v>60</v>
      </c>
      <c r="C4" s="108"/>
      <c r="D4" s="109"/>
    </row>
    <row r="5" spans="1:4" ht="12.75" customHeight="1">
      <c r="A5" s="67">
        <v>2</v>
      </c>
      <c r="B5" s="67" t="s">
        <v>61</v>
      </c>
      <c r="C5" s="110">
        <f>C9</f>
        <v>0</v>
      </c>
      <c r="D5" s="110">
        <f>D9</f>
        <v>0</v>
      </c>
    </row>
    <row r="6" spans="1:4" ht="12.75" customHeight="1">
      <c r="A6" s="111" t="s">
        <v>9</v>
      </c>
      <c r="B6" s="70" t="s">
        <v>62</v>
      </c>
      <c r="C6" s="112">
        <v>0</v>
      </c>
      <c r="D6" s="113">
        <v>0</v>
      </c>
    </row>
    <row r="7" spans="1:4" ht="12.75" customHeight="1">
      <c r="A7" s="111" t="s">
        <v>11</v>
      </c>
      <c r="B7" s="70" t="s">
        <v>63</v>
      </c>
      <c r="C7" s="112">
        <v>0</v>
      </c>
      <c r="D7" s="113">
        <v>0</v>
      </c>
    </row>
    <row r="8" spans="1:4" ht="12.75" customHeight="1">
      <c r="A8" s="114" t="s">
        <v>17</v>
      </c>
      <c r="B8" s="72" t="s">
        <v>64</v>
      </c>
      <c r="C8" s="115">
        <v>0</v>
      </c>
      <c r="D8" s="116">
        <v>0</v>
      </c>
    </row>
    <row r="9" spans="1:4" ht="12.75" customHeight="1">
      <c r="A9" s="117"/>
      <c r="B9" s="75" t="s">
        <v>13</v>
      </c>
      <c r="C9" s="118">
        <f>SUM(C6:C8)</f>
        <v>0</v>
      </c>
      <c r="D9" s="118">
        <f>SUM(D6:D8)</f>
        <v>0</v>
      </c>
    </row>
    <row r="10" spans="1:4" ht="12.75" customHeight="1">
      <c r="A10" s="119">
        <v>3</v>
      </c>
      <c r="B10" s="64" t="s">
        <v>65</v>
      </c>
      <c r="C10" s="120">
        <f>C16</f>
        <v>7889497.3799999999</v>
      </c>
      <c r="D10" s="120">
        <f>D16</f>
        <v>0</v>
      </c>
    </row>
    <row r="11" spans="1:4" ht="12.75" customHeight="1">
      <c r="A11" s="111" t="s">
        <v>9</v>
      </c>
      <c r="B11" s="70" t="s">
        <v>66</v>
      </c>
      <c r="C11" s="112">
        <v>101529</v>
      </c>
      <c r="D11" s="112"/>
    </row>
    <row r="12" spans="1:4" ht="12.75" customHeight="1">
      <c r="A12" s="111" t="s">
        <v>11</v>
      </c>
      <c r="B12" s="70" t="s">
        <v>67</v>
      </c>
      <c r="C12" s="112">
        <v>300779.2</v>
      </c>
      <c r="D12" s="112"/>
    </row>
    <row r="13" spans="1:4" ht="12.75" customHeight="1">
      <c r="A13" s="111" t="s">
        <v>17</v>
      </c>
      <c r="B13" s="70" t="s">
        <v>68</v>
      </c>
      <c r="C13" s="95">
        <v>112790.39999999999</v>
      </c>
      <c r="D13" s="95"/>
    </row>
    <row r="14" spans="1:4" ht="12.75" customHeight="1">
      <c r="A14" s="111" t="s">
        <v>40</v>
      </c>
      <c r="B14" s="70" t="s">
        <v>69</v>
      </c>
      <c r="C14" s="112">
        <v>7374398.7800000003</v>
      </c>
      <c r="D14" s="112"/>
    </row>
    <row r="15" spans="1:4" ht="12.75" customHeight="1">
      <c r="A15" s="114" t="s">
        <v>19</v>
      </c>
      <c r="B15" s="72" t="s">
        <v>70</v>
      </c>
      <c r="C15" s="115">
        <v>0</v>
      </c>
      <c r="D15" s="115"/>
    </row>
    <row r="16" spans="1:4" ht="12.75" customHeight="1">
      <c r="A16" s="117"/>
      <c r="B16" s="75" t="s">
        <v>71</v>
      </c>
      <c r="C16" s="118">
        <f>SUM(C11:C15)</f>
        <v>7889497.3799999999</v>
      </c>
      <c r="D16" s="118">
        <f>SUM(D11:D15)</f>
        <v>0</v>
      </c>
    </row>
    <row r="17" spans="1:4" ht="12.75" customHeight="1">
      <c r="A17" s="119">
        <v>4</v>
      </c>
      <c r="B17" s="64" t="s">
        <v>72</v>
      </c>
      <c r="C17" s="121"/>
      <c r="D17" s="122"/>
    </row>
    <row r="18" spans="1:4" ht="12.75" customHeight="1">
      <c r="A18" s="123">
        <v>5</v>
      </c>
      <c r="B18" s="67" t="s">
        <v>73</v>
      </c>
      <c r="C18" s="112"/>
      <c r="D18" s="113"/>
    </row>
    <row r="19" spans="1:4" ht="12.75" customHeight="1">
      <c r="A19" s="114"/>
      <c r="B19" s="72"/>
      <c r="C19" s="115"/>
      <c r="D19" s="116"/>
    </row>
    <row r="20" spans="1:4" ht="12.75" customHeight="1">
      <c r="A20" s="117"/>
      <c r="B20" s="3" t="s">
        <v>74</v>
      </c>
      <c r="C20" s="124">
        <f>C4+C5+C10+C17+C18</f>
        <v>7889497.3799999999</v>
      </c>
      <c r="D20" s="124">
        <f>D4+D5+D10+D17+D18</f>
        <v>0</v>
      </c>
    </row>
    <row r="21" spans="1:4" ht="12.75" customHeight="1">
      <c r="A21" s="125"/>
      <c r="B21" s="126"/>
      <c r="C21" s="127"/>
      <c r="D21" s="128"/>
    </row>
    <row r="22" spans="1:4" ht="24" customHeight="1">
      <c r="A22" s="129" t="s">
        <v>34</v>
      </c>
      <c r="B22" s="10" t="s">
        <v>75</v>
      </c>
      <c r="C22" s="130">
        <f>C31</f>
        <v>35992319.729999997</v>
      </c>
      <c r="D22" s="130">
        <f>D31</f>
        <v>0</v>
      </c>
    </row>
    <row r="23" spans="1:4" ht="12.75" customHeight="1">
      <c r="A23" s="79"/>
      <c r="B23" s="79"/>
      <c r="C23" s="121"/>
      <c r="D23" s="122"/>
    </row>
    <row r="24" spans="1:4" ht="12.75" customHeight="1">
      <c r="A24" s="131">
        <v>1</v>
      </c>
      <c r="B24" s="131" t="s">
        <v>76</v>
      </c>
      <c r="C24" s="110">
        <f>C27</f>
        <v>1299819.73</v>
      </c>
      <c r="D24" s="110">
        <f>D27</f>
        <v>0</v>
      </c>
    </row>
    <row r="25" spans="1:4" ht="12.75" customHeight="1">
      <c r="A25" s="132" t="s">
        <v>9</v>
      </c>
      <c r="B25" s="133" t="s">
        <v>77</v>
      </c>
      <c r="C25" s="112">
        <v>1299819.73</v>
      </c>
      <c r="D25" s="113">
        <v>0</v>
      </c>
    </row>
    <row r="26" spans="1:4" ht="12.75" customHeight="1">
      <c r="A26" s="134" t="s">
        <v>11</v>
      </c>
      <c r="B26" s="135" t="s">
        <v>78</v>
      </c>
      <c r="C26" s="115">
        <v>0</v>
      </c>
      <c r="D26" s="116">
        <v>0</v>
      </c>
    </row>
    <row r="27" spans="1:4" ht="12.75" customHeight="1">
      <c r="A27" s="136"/>
      <c r="B27" s="100" t="s">
        <v>42</v>
      </c>
      <c r="C27" s="137">
        <f>SUM(C25:C26)</f>
        <v>1299819.73</v>
      </c>
      <c r="D27" s="137">
        <f>SUM(D25:D26)</f>
        <v>0</v>
      </c>
    </row>
    <row r="28" spans="1:4" ht="12.75" customHeight="1">
      <c r="A28" s="138">
        <v>2</v>
      </c>
      <c r="B28" s="138" t="s">
        <v>80</v>
      </c>
      <c r="C28" s="121">
        <v>34692500</v>
      </c>
      <c r="D28" s="112">
        <v>0</v>
      </c>
    </row>
    <row r="29" spans="1:4" ht="12.75" customHeight="1">
      <c r="A29" s="131">
        <v>3</v>
      </c>
      <c r="B29" s="131" t="s">
        <v>81</v>
      </c>
      <c r="C29" s="112">
        <v>0</v>
      </c>
      <c r="D29" s="113">
        <v>0</v>
      </c>
    </row>
    <row r="30" spans="1:4" ht="12.75" customHeight="1">
      <c r="A30" s="139">
        <v>4</v>
      </c>
      <c r="B30" s="139" t="s">
        <v>82</v>
      </c>
      <c r="C30" s="115"/>
      <c r="D30" s="116"/>
    </row>
    <row r="31" spans="1:4" ht="12.75" customHeight="1">
      <c r="A31" s="136"/>
      <c r="B31" s="140" t="s">
        <v>83</v>
      </c>
      <c r="C31" s="124">
        <f>C24+C28+C29+C30</f>
        <v>35992319.729999997</v>
      </c>
      <c r="D31" s="124">
        <f>D24+D28+D29+D30</f>
        <v>0</v>
      </c>
    </row>
    <row r="32" spans="1:4" ht="12.75" customHeight="1">
      <c r="A32" s="141"/>
      <c r="B32" s="141"/>
      <c r="C32" s="142"/>
      <c r="D32" s="143"/>
    </row>
    <row r="33" spans="1:4" ht="12.75" customHeight="1">
      <c r="A33" s="144"/>
      <c r="B33" s="3" t="s">
        <v>84</v>
      </c>
      <c r="C33" s="145">
        <f>C31+C20</f>
        <v>43881817.109999999</v>
      </c>
      <c r="D33" s="124">
        <f>D31+D20</f>
        <v>0</v>
      </c>
    </row>
    <row r="34" spans="1:4" ht="12.75" customHeight="1">
      <c r="A34" s="141"/>
      <c r="B34" s="141"/>
      <c r="C34" s="142"/>
      <c r="D34" s="146"/>
    </row>
    <row r="35" spans="1:4" ht="23.25" customHeight="1">
      <c r="A35" s="129" t="s">
        <v>85</v>
      </c>
      <c r="B35" s="10" t="s">
        <v>86</v>
      </c>
      <c r="C35" s="130">
        <f>C47</f>
        <v>24062907.490000002</v>
      </c>
      <c r="D35" s="130">
        <f>D47</f>
        <v>0</v>
      </c>
    </row>
    <row r="36" spans="1:4" ht="12.75" customHeight="1">
      <c r="A36" s="147"/>
      <c r="B36" s="147"/>
      <c r="C36" s="148"/>
      <c r="D36" s="149"/>
    </row>
    <row r="37" spans="1:4" ht="12.75" customHeight="1">
      <c r="A37" s="131">
        <v>1</v>
      </c>
      <c r="B37" s="131" t="s">
        <v>87</v>
      </c>
      <c r="C37" s="150"/>
      <c r="D37" s="151"/>
    </row>
    <row r="38" spans="1:4" ht="12.75" customHeight="1">
      <c r="A38" s="131">
        <v>2</v>
      </c>
      <c r="B38" s="131" t="s">
        <v>88</v>
      </c>
      <c r="C38" s="150"/>
      <c r="D38" s="151"/>
    </row>
    <row r="39" spans="1:4" ht="12.75" customHeight="1">
      <c r="A39" s="131">
        <v>3</v>
      </c>
      <c r="B39" s="131" t="s">
        <v>89</v>
      </c>
      <c r="C39" s="150">
        <v>26980000</v>
      </c>
      <c r="D39" s="150"/>
    </row>
    <row r="40" spans="1:4" ht="12.75" customHeight="1">
      <c r="A40" s="131">
        <v>4</v>
      </c>
      <c r="B40" s="131" t="s">
        <v>90</v>
      </c>
      <c r="C40" s="150"/>
      <c r="D40" s="150"/>
    </row>
    <row r="41" spans="1:4" ht="12.75" customHeight="1">
      <c r="A41" s="131">
        <v>5</v>
      </c>
      <c r="B41" s="131" t="s">
        <v>91</v>
      </c>
      <c r="C41" s="150"/>
      <c r="D41" s="150"/>
    </row>
    <row r="42" spans="1:4" ht="12.75" customHeight="1">
      <c r="A42" s="131">
        <v>6</v>
      </c>
      <c r="B42" s="131" t="s">
        <v>92</v>
      </c>
      <c r="C42" s="150"/>
      <c r="D42" s="150"/>
    </row>
    <row r="43" spans="1:4" ht="12.75" customHeight="1">
      <c r="A43" s="131">
        <v>7</v>
      </c>
      <c r="B43" s="131" t="s">
        <v>93</v>
      </c>
      <c r="C43" s="150">
        <v>0</v>
      </c>
      <c r="D43" s="150"/>
    </row>
    <row r="44" spans="1:4" ht="12.75" customHeight="1">
      <c r="A44" s="131">
        <v>8</v>
      </c>
      <c r="B44" s="131" t="s">
        <v>94</v>
      </c>
      <c r="C44" s="150"/>
      <c r="D44" s="150"/>
    </row>
    <row r="45" spans="1:4" ht="12.75" customHeight="1">
      <c r="A45" s="131">
        <v>9</v>
      </c>
      <c r="B45" s="131" t="s">
        <v>95</v>
      </c>
      <c r="C45" s="150">
        <f>D45+D46</f>
        <v>0</v>
      </c>
      <c r="D45" s="150"/>
    </row>
    <row r="46" spans="1:4" ht="12.75" customHeight="1">
      <c r="A46" s="139">
        <v>10</v>
      </c>
      <c r="B46" s="139" t="s">
        <v>96</v>
      </c>
      <c r="C46" s="152">
        <v>-2917092.51</v>
      </c>
      <c r="D46" s="150"/>
    </row>
    <row r="47" spans="1:4" ht="12.75" customHeight="1" thickBot="1">
      <c r="A47" s="144"/>
      <c r="B47" s="153" t="s">
        <v>97</v>
      </c>
      <c r="C47" s="154">
        <f>SUM(C37:C46)</f>
        <v>24062907.490000002</v>
      </c>
      <c r="D47" s="154">
        <f>SUM(D37:D46)</f>
        <v>0</v>
      </c>
    </row>
    <row r="48" spans="1:4" ht="23.25" customHeight="1" thickBot="1">
      <c r="A48" s="155"/>
      <c r="B48" s="156" t="s">
        <v>98</v>
      </c>
      <c r="C48" s="157">
        <f>+C47+C33</f>
        <v>67944724.599999994</v>
      </c>
      <c r="D48" s="158">
        <f>+D47+D33</f>
        <v>0</v>
      </c>
    </row>
  </sheetData>
  <mergeCells count="3">
    <mergeCell ref="A1:A2"/>
    <mergeCell ref="B1:B2"/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sqref="A1:XFD1048576"/>
    </sheetView>
  </sheetViews>
  <sheetFormatPr defaultRowHeight="15"/>
  <cols>
    <col min="1" max="1" width="6.85546875" style="58" bestFit="1" customWidth="1"/>
    <col min="2" max="2" width="66.5703125" style="58" bestFit="1" customWidth="1"/>
    <col min="3" max="4" width="14.42578125" style="58" bestFit="1" customWidth="1"/>
    <col min="5" max="16384" width="9.140625" style="58"/>
  </cols>
  <sheetData>
    <row r="1" spans="1:4" ht="22.5" customHeight="1">
      <c r="A1" s="53" t="s">
        <v>99</v>
      </c>
      <c r="B1" s="55" t="s">
        <v>100</v>
      </c>
      <c r="C1" s="57" t="s">
        <v>2</v>
      </c>
      <c r="D1" s="57"/>
    </row>
    <row r="2" spans="1:4" ht="15" customHeight="1" thickBot="1">
      <c r="A2" s="54"/>
      <c r="B2" s="56"/>
      <c r="C2" s="59" t="s">
        <v>3</v>
      </c>
      <c r="D2" s="59" t="s">
        <v>4</v>
      </c>
    </row>
    <row r="3" spans="1:4" ht="21" customHeight="1">
      <c r="A3" s="159"/>
      <c r="B3" s="2" t="s">
        <v>101</v>
      </c>
      <c r="C3" s="130">
        <f>C4+C5</f>
        <v>0</v>
      </c>
      <c r="D3" s="130">
        <f>D4+D5</f>
        <v>0</v>
      </c>
    </row>
    <row r="4" spans="1:4" ht="12.75" customHeight="1">
      <c r="A4" s="160">
        <v>1</v>
      </c>
      <c r="B4" s="161" t="s">
        <v>102</v>
      </c>
      <c r="C4" s="162">
        <v>0</v>
      </c>
      <c r="D4" s="162">
        <v>0</v>
      </c>
    </row>
    <row r="5" spans="1:4" ht="12.75" customHeight="1">
      <c r="A5" s="163">
        <v>2</v>
      </c>
      <c r="B5" s="164" t="s">
        <v>103</v>
      </c>
      <c r="C5" s="165">
        <v>0</v>
      </c>
      <c r="D5" s="165">
        <v>0</v>
      </c>
    </row>
    <row r="6" spans="1:4" ht="24.75" customHeight="1">
      <c r="A6" s="166">
        <v>3</v>
      </c>
      <c r="B6" s="167" t="s">
        <v>104</v>
      </c>
      <c r="C6" s="165"/>
      <c r="D6" s="165"/>
    </row>
    <row r="7" spans="1:4" ht="12.75" customHeight="1">
      <c r="A7" s="163">
        <v>4</v>
      </c>
      <c r="B7" s="164" t="s">
        <v>105</v>
      </c>
      <c r="C7" s="168">
        <v>0</v>
      </c>
      <c r="D7" s="168">
        <v>0</v>
      </c>
    </row>
    <row r="8" spans="1:4" ht="12.75" customHeight="1">
      <c r="A8" s="166">
        <v>5</v>
      </c>
      <c r="B8" s="164" t="s">
        <v>106</v>
      </c>
      <c r="C8" s="168">
        <f>C9+C11+C10</f>
        <v>-1666125.9</v>
      </c>
      <c r="D8" s="168">
        <f>D9+D11+D10</f>
        <v>0</v>
      </c>
    </row>
    <row r="9" spans="1:4" ht="12.75" customHeight="1">
      <c r="A9" s="169" t="s">
        <v>9</v>
      </c>
      <c r="B9" s="164" t="s">
        <v>107</v>
      </c>
      <c r="C9" s="168">
        <v>-1427700</v>
      </c>
      <c r="D9" s="168">
        <v>0</v>
      </c>
    </row>
    <row r="10" spans="1:4" ht="12.75" customHeight="1">
      <c r="A10" s="170" t="s">
        <v>11</v>
      </c>
      <c r="B10" s="164" t="s">
        <v>108</v>
      </c>
      <c r="C10" s="168">
        <v>-238425.9</v>
      </c>
      <c r="D10" s="168">
        <v>0</v>
      </c>
    </row>
    <row r="11" spans="1:4" ht="12.75" customHeight="1">
      <c r="A11" s="170" t="s">
        <v>17</v>
      </c>
      <c r="B11" s="164" t="s">
        <v>109</v>
      </c>
      <c r="C11" s="168">
        <v>0</v>
      </c>
      <c r="D11" s="168">
        <v>0</v>
      </c>
    </row>
    <row r="12" spans="1:4" ht="12.75" customHeight="1">
      <c r="A12" s="170">
        <v>6</v>
      </c>
      <c r="B12" s="164" t="s">
        <v>110</v>
      </c>
      <c r="C12" s="168">
        <v>0</v>
      </c>
      <c r="D12" s="168">
        <v>0</v>
      </c>
    </row>
    <row r="13" spans="1:4" ht="12.75" customHeight="1">
      <c r="A13" s="171">
        <v>7</v>
      </c>
      <c r="B13" s="172" t="s">
        <v>111</v>
      </c>
      <c r="C13" s="173">
        <v>-1631595.77</v>
      </c>
      <c r="D13" s="173">
        <v>0</v>
      </c>
    </row>
    <row r="14" spans="1:4" ht="17.25" customHeight="1">
      <c r="A14" s="174">
        <v>8</v>
      </c>
      <c r="B14" s="175" t="s">
        <v>112</v>
      </c>
      <c r="C14" s="145">
        <f>C7+C8+C12+C13</f>
        <v>-3297721.67</v>
      </c>
      <c r="D14" s="145">
        <f>D7+D8+D12+D13</f>
        <v>0</v>
      </c>
    </row>
    <row r="15" spans="1:4" ht="12.75" customHeight="1">
      <c r="A15" s="160">
        <v>9</v>
      </c>
      <c r="B15" s="176" t="s">
        <v>113</v>
      </c>
      <c r="C15" s="177">
        <f>C3+C14</f>
        <v>-3297721.67</v>
      </c>
      <c r="D15" s="177">
        <f>D3+D14</f>
        <v>0</v>
      </c>
    </row>
    <row r="16" spans="1:4" ht="12.75" customHeight="1">
      <c r="A16" s="163">
        <v>10</v>
      </c>
      <c r="B16" s="167" t="s">
        <v>114</v>
      </c>
      <c r="C16" s="178"/>
      <c r="D16" s="179"/>
    </row>
    <row r="17" spans="1:4" ht="12.75" customHeight="1">
      <c r="A17" s="180">
        <v>11</v>
      </c>
      <c r="B17" s="172" t="s">
        <v>115</v>
      </c>
      <c r="C17" s="173"/>
      <c r="D17" s="181">
        <v>0</v>
      </c>
    </row>
    <row r="18" spans="1:4" ht="12.75" customHeight="1">
      <c r="A18" s="174">
        <v>12</v>
      </c>
      <c r="B18" s="182" t="s">
        <v>116</v>
      </c>
      <c r="C18" s="183">
        <f>SUM(C19:C22)</f>
        <v>380629.16000000003</v>
      </c>
      <c r="D18" s="183">
        <f>SUM(D19:D22)</f>
        <v>0</v>
      </c>
    </row>
    <row r="19" spans="1:4" ht="12.75" customHeight="1">
      <c r="A19" s="184" t="s">
        <v>117</v>
      </c>
      <c r="B19" s="185" t="s">
        <v>118</v>
      </c>
      <c r="C19" s="186"/>
      <c r="D19" s="186"/>
    </row>
    <row r="20" spans="1:4" ht="12.75" customHeight="1">
      <c r="A20" s="163" t="s">
        <v>119</v>
      </c>
      <c r="B20" s="164" t="s">
        <v>120</v>
      </c>
      <c r="C20" s="168">
        <v>-11220.16</v>
      </c>
      <c r="D20" s="168"/>
    </row>
    <row r="21" spans="1:4" ht="12.75" customHeight="1">
      <c r="A21" s="163" t="s">
        <v>121</v>
      </c>
      <c r="B21" s="164" t="s">
        <v>122</v>
      </c>
      <c r="C21" s="168">
        <v>391849.32</v>
      </c>
      <c r="D21" s="168"/>
    </row>
    <row r="22" spans="1:4" ht="12.75" customHeight="1">
      <c r="A22" s="163" t="s">
        <v>123</v>
      </c>
      <c r="B22" s="164" t="s">
        <v>124</v>
      </c>
      <c r="C22" s="168">
        <v>0</v>
      </c>
      <c r="D22" s="168"/>
    </row>
    <row r="23" spans="1:4" ht="29.25" customHeight="1">
      <c r="A23" s="180">
        <v>13</v>
      </c>
      <c r="B23" s="187" t="s">
        <v>125</v>
      </c>
      <c r="C23" s="188">
        <f>C18</f>
        <v>380629.16000000003</v>
      </c>
      <c r="D23" s="188">
        <f>D18</f>
        <v>0</v>
      </c>
    </row>
    <row r="24" spans="1:4" ht="24" customHeight="1">
      <c r="A24" s="159"/>
      <c r="B24" s="189" t="s">
        <v>126</v>
      </c>
      <c r="C24" s="190">
        <f>C15+C18</f>
        <v>-2917092.51</v>
      </c>
      <c r="D24" s="190">
        <f>D15+D18</f>
        <v>0</v>
      </c>
    </row>
    <row r="25" spans="1:4" ht="12.75" customHeight="1">
      <c r="A25" s="184">
        <v>14</v>
      </c>
      <c r="B25" s="161" t="s">
        <v>127</v>
      </c>
      <c r="C25" s="177">
        <v>0</v>
      </c>
      <c r="D25" s="177">
        <v>0</v>
      </c>
    </row>
    <row r="26" spans="1:4" ht="12.75" customHeight="1">
      <c r="A26" s="191">
        <v>15</v>
      </c>
      <c r="B26" s="192" t="s">
        <v>128</v>
      </c>
      <c r="C26" s="181">
        <f>C24+C25</f>
        <v>-2917092.51</v>
      </c>
      <c r="D26" s="181">
        <f>D24+D25</f>
        <v>0</v>
      </c>
    </row>
    <row r="27" spans="1:4" ht="24.75" customHeight="1">
      <c r="A27" s="159"/>
      <c r="B27" s="193"/>
      <c r="C27" s="194"/>
      <c r="D27" s="195"/>
    </row>
  </sheetData>
  <mergeCells count="3">
    <mergeCell ref="A1:A2"/>
    <mergeCell ref="B1:B2"/>
    <mergeCell ref="C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sqref="A1:XFD1048576"/>
    </sheetView>
  </sheetViews>
  <sheetFormatPr defaultRowHeight="15"/>
  <cols>
    <col min="1" max="1" width="4" style="58" bestFit="1" customWidth="1"/>
    <col min="2" max="2" width="48.42578125" style="58" bestFit="1" customWidth="1"/>
    <col min="3" max="4" width="14.42578125" style="58" bestFit="1" customWidth="1"/>
    <col min="5" max="16384" width="9.140625" style="58"/>
  </cols>
  <sheetData>
    <row r="1" spans="1:4" ht="22.5" customHeight="1">
      <c r="A1" s="51" t="s">
        <v>57</v>
      </c>
      <c r="B1" s="51" t="s">
        <v>129</v>
      </c>
      <c r="C1" s="57" t="s">
        <v>2</v>
      </c>
      <c r="D1" s="57"/>
    </row>
    <row r="2" spans="1:4" ht="19.5" customHeight="1" thickBot="1">
      <c r="A2" s="52"/>
      <c r="B2" s="52"/>
      <c r="C2" s="59" t="s">
        <v>3</v>
      </c>
      <c r="D2" s="59" t="s">
        <v>4</v>
      </c>
    </row>
    <row r="3" spans="1:4" ht="28.5" customHeight="1">
      <c r="A3" s="105" t="s">
        <v>5</v>
      </c>
      <c r="B3" s="61"/>
      <c r="C3" s="106"/>
      <c r="D3" s="196"/>
    </row>
    <row r="4" spans="1:4" ht="17.25" customHeight="1">
      <c r="A4" s="9">
        <v>1</v>
      </c>
      <c r="B4" s="3" t="s">
        <v>130</v>
      </c>
      <c r="C4" s="101">
        <f>C10</f>
        <v>-15541098</v>
      </c>
      <c r="D4" s="101">
        <f>D10</f>
        <v>0</v>
      </c>
    </row>
    <row r="5" spans="1:4" ht="12.75" customHeight="1">
      <c r="A5" s="197" t="s">
        <v>9</v>
      </c>
      <c r="B5" s="198" t="s">
        <v>131</v>
      </c>
      <c r="C5" s="199"/>
      <c r="D5" s="199"/>
    </row>
    <row r="6" spans="1:4" ht="12.75" customHeight="1">
      <c r="A6" s="200" t="s">
        <v>11</v>
      </c>
      <c r="B6" s="201" t="s">
        <v>132</v>
      </c>
      <c r="C6" s="168">
        <v>-50085823</v>
      </c>
      <c r="D6" s="168"/>
    </row>
    <row r="7" spans="1:4" ht="12.75" customHeight="1">
      <c r="A7" s="200" t="s">
        <v>17</v>
      </c>
      <c r="B7" s="201" t="s">
        <v>133</v>
      </c>
      <c r="C7" s="168">
        <v>34692500</v>
      </c>
      <c r="D7" s="168"/>
    </row>
    <row r="8" spans="1:4" ht="12.75" customHeight="1">
      <c r="A8" s="200" t="s">
        <v>19</v>
      </c>
      <c r="B8" s="201" t="s">
        <v>134</v>
      </c>
      <c r="C8" s="168">
        <v>-1645</v>
      </c>
      <c r="D8" s="168"/>
    </row>
    <row r="9" spans="1:4" ht="12.75" customHeight="1">
      <c r="A9" s="202" t="s">
        <v>27</v>
      </c>
      <c r="B9" s="203" t="s">
        <v>135</v>
      </c>
      <c r="C9" s="204">
        <v>-146130</v>
      </c>
      <c r="D9" s="204"/>
    </row>
    <row r="10" spans="1:4" ht="21" customHeight="1">
      <c r="A10" s="4"/>
      <c r="B10" s="5" t="s">
        <v>136</v>
      </c>
      <c r="C10" s="6">
        <f>SUM(C5:C9)</f>
        <v>-15541098</v>
      </c>
      <c r="D10" s="6">
        <f>SUM(D5:D9)</f>
        <v>0</v>
      </c>
    </row>
    <row r="11" spans="1:4" ht="15.75" customHeight="1">
      <c r="A11" s="4"/>
      <c r="B11" s="5"/>
      <c r="C11" s="7"/>
      <c r="D11" s="8"/>
    </row>
    <row r="12" spans="1:4" ht="17.25" customHeight="1">
      <c r="A12" s="4">
        <v>2</v>
      </c>
      <c r="B12" s="3" t="s">
        <v>137</v>
      </c>
      <c r="C12" s="145">
        <f>C18</f>
        <v>22547844</v>
      </c>
      <c r="D12" s="145">
        <f>D18</f>
        <v>0</v>
      </c>
    </row>
    <row r="13" spans="1:4" ht="12.75" customHeight="1">
      <c r="A13" s="197" t="s">
        <v>9</v>
      </c>
      <c r="B13" s="198" t="s">
        <v>138</v>
      </c>
      <c r="C13" s="199"/>
      <c r="D13" s="199"/>
    </row>
    <row r="14" spans="1:4" ht="12.75" customHeight="1">
      <c r="A14" s="200" t="s">
        <v>11</v>
      </c>
      <c r="B14" s="201" t="s">
        <v>139</v>
      </c>
      <c r="C14" s="168"/>
      <c r="D14" s="168">
        <v>0</v>
      </c>
    </row>
    <row r="15" spans="1:4" ht="12.75" customHeight="1">
      <c r="A15" s="200" t="s">
        <v>17</v>
      </c>
      <c r="B15" s="201" t="s">
        <v>140</v>
      </c>
      <c r="C15" s="178"/>
      <c r="D15" s="178"/>
    </row>
    <row r="16" spans="1:4" ht="12.75" customHeight="1">
      <c r="A16" s="200" t="s">
        <v>19</v>
      </c>
      <c r="B16" s="201" t="s">
        <v>141</v>
      </c>
      <c r="C16" s="168">
        <v>2365</v>
      </c>
      <c r="D16" s="168"/>
    </row>
    <row r="17" spans="1:4" ht="12.75" customHeight="1">
      <c r="A17" s="202" t="s">
        <v>27</v>
      </c>
      <c r="B17" s="203" t="s">
        <v>142</v>
      </c>
      <c r="C17" s="204">
        <v>22545479</v>
      </c>
      <c r="D17" s="204">
        <v>0</v>
      </c>
    </row>
    <row r="18" spans="1:4" ht="21" customHeight="1">
      <c r="A18" s="4"/>
      <c r="B18" s="5" t="s">
        <v>143</v>
      </c>
      <c r="C18" s="205">
        <f>SUM(C13:C17)</f>
        <v>22547844</v>
      </c>
      <c r="D18" s="205">
        <f>SUM(D13:D17)</f>
        <v>0</v>
      </c>
    </row>
    <row r="19" spans="1:4" ht="12.75" customHeight="1">
      <c r="A19" s="206"/>
      <c r="B19" s="5"/>
      <c r="C19" s="207"/>
      <c r="D19" s="208"/>
    </row>
    <row r="20" spans="1:4" ht="17.25" customHeight="1">
      <c r="A20" s="209">
        <v>3</v>
      </c>
      <c r="B20" s="3" t="s">
        <v>144</v>
      </c>
      <c r="C20" s="183">
        <f>C25</f>
        <v>113496</v>
      </c>
      <c r="D20" s="183">
        <f>D25</f>
        <v>0</v>
      </c>
    </row>
    <row r="21" spans="1:4" ht="12.75" customHeight="1">
      <c r="A21" s="197" t="s">
        <v>9</v>
      </c>
      <c r="B21" s="198" t="s">
        <v>145</v>
      </c>
      <c r="C21" s="199">
        <v>0</v>
      </c>
      <c r="D21" s="199">
        <v>0</v>
      </c>
    </row>
    <row r="22" spans="1:4" ht="14.25" customHeight="1">
      <c r="A22" s="200" t="s">
        <v>11</v>
      </c>
      <c r="B22" s="201" t="s">
        <v>146</v>
      </c>
      <c r="C22" s="168">
        <v>0</v>
      </c>
      <c r="D22" s="168">
        <v>0</v>
      </c>
    </row>
    <row r="23" spans="1:4" ht="12.75" customHeight="1">
      <c r="A23" s="200" t="s">
        <v>17</v>
      </c>
      <c r="B23" s="201" t="s">
        <v>147</v>
      </c>
      <c r="C23" s="168">
        <f>480315-366819</f>
        <v>113496</v>
      </c>
      <c r="D23" s="168">
        <v>0</v>
      </c>
    </row>
    <row r="24" spans="1:4" ht="12.75" customHeight="1">
      <c r="A24" s="202" t="s">
        <v>19</v>
      </c>
      <c r="B24" s="203" t="s">
        <v>148</v>
      </c>
      <c r="C24" s="204">
        <v>0</v>
      </c>
      <c r="D24" s="204">
        <v>0</v>
      </c>
    </row>
    <row r="25" spans="1:4" ht="21" customHeight="1">
      <c r="A25" s="210"/>
      <c r="B25" s="5" t="s">
        <v>149</v>
      </c>
      <c r="C25" s="205">
        <f>SUM(C21:C24)</f>
        <v>113496</v>
      </c>
      <c r="D25" s="205">
        <f>SUM(D21:D24)</f>
        <v>0</v>
      </c>
    </row>
    <row r="26" spans="1:4" ht="12.75" customHeight="1">
      <c r="A26" s="210"/>
      <c r="B26" s="5"/>
      <c r="C26" s="7"/>
      <c r="D26" s="8"/>
    </row>
    <row r="27" spans="1:4" ht="12.75" customHeight="1">
      <c r="A27" s="136">
        <v>4</v>
      </c>
      <c r="B27" s="9" t="s">
        <v>150</v>
      </c>
      <c r="C27" s="145">
        <f>C10+C18+C25</f>
        <v>7120242</v>
      </c>
      <c r="D27" s="145">
        <f>D10+D18+D25</f>
        <v>0</v>
      </c>
    </row>
    <row r="28" spans="1:4" ht="12.75" customHeight="1">
      <c r="A28" s="144">
        <v>5</v>
      </c>
      <c r="B28" s="9" t="s">
        <v>151</v>
      </c>
      <c r="C28" s="124">
        <f>D29</f>
        <v>0</v>
      </c>
      <c r="D28" s="211"/>
    </row>
    <row r="29" spans="1:4" ht="12.75" customHeight="1">
      <c r="A29" s="144">
        <v>6</v>
      </c>
      <c r="B29" s="9" t="s">
        <v>152</v>
      </c>
      <c r="C29" s="211">
        <f>C28+C27</f>
        <v>7120242</v>
      </c>
      <c r="D29" s="211">
        <f>D28+D27</f>
        <v>0</v>
      </c>
    </row>
    <row r="30" spans="1:4" ht="18.75" customHeight="1">
      <c r="A30" s="212"/>
      <c r="B30" s="10"/>
      <c r="C30" s="90">
        <f>C29</f>
        <v>7120242</v>
      </c>
      <c r="D30" s="90">
        <f>D29</f>
        <v>0</v>
      </c>
    </row>
  </sheetData>
  <mergeCells count="3">
    <mergeCell ref="A1:A2"/>
    <mergeCell ref="B1:B2"/>
    <mergeCell ref="C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I17" sqref="I17"/>
    </sheetView>
  </sheetViews>
  <sheetFormatPr defaultRowHeight="11.25"/>
  <cols>
    <col min="1" max="1" width="31.42578125" style="14" customWidth="1"/>
    <col min="2" max="2" width="11.42578125" style="14" customWidth="1"/>
    <col min="3" max="3" width="8.140625" style="14" customWidth="1"/>
    <col min="4" max="4" width="9.85546875" style="14" customWidth="1"/>
    <col min="5" max="5" width="9.140625" style="14" customWidth="1"/>
    <col min="6" max="6" width="11.7109375" style="14" customWidth="1"/>
    <col min="7" max="7" width="11.5703125" style="14" customWidth="1"/>
    <col min="8" max="16384" width="9.140625" style="14"/>
  </cols>
  <sheetData>
    <row r="1" spans="1:7" ht="33.75">
      <c r="A1" s="11" t="s">
        <v>153</v>
      </c>
      <c r="B1" s="12" t="s">
        <v>154</v>
      </c>
      <c r="C1" s="12" t="s">
        <v>90</v>
      </c>
      <c r="D1" s="12" t="s">
        <v>155</v>
      </c>
      <c r="E1" s="12" t="s">
        <v>156</v>
      </c>
      <c r="F1" s="12" t="s">
        <v>157</v>
      </c>
      <c r="G1" s="13" t="s">
        <v>79</v>
      </c>
    </row>
    <row r="2" spans="1:7" ht="21.75" customHeight="1">
      <c r="A2" s="15"/>
      <c r="B2" s="16"/>
      <c r="C2" s="16"/>
      <c r="D2" s="16"/>
      <c r="E2" s="16"/>
      <c r="F2" s="16"/>
      <c r="G2" s="17"/>
    </row>
    <row r="3" spans="1:7" ht="26.25" customHeight="1">
      <c r="A3" s="18" t="s">
        <v>158</v>
      </c>
      <c r="B3" s="19">
        <v>0</v>
      </c>
      <c r="C3" s="19"/>
      <c r="D3" s="19"/>
      <c r="E3" s="19">
        <v>0</v>
      </c>
      <c r="F3" s="19">
        <v>0</v>
      </c>
      <c r="G3" s="19">
        <f>B3+C3+D3+E3+F3</f>
        <v>0</v>
      </c>
    </row>
    <row r="4" spans="1:7" ht="18" customHeight="1">
      <c r="A4" s="20" t="s">
        <v>159</v>
      </c>
      <c r="B4" s="21"/>
      <c r="C4" s="21"/>
      <c r="D4" s="21"/>
      <c r="E4" s="21"/>
      <c r="F4" s="21"/>
      <c r="G4" s="22"/>
    </row>
    <row r="5" spans="1:7" ht="18" customHeight="1">
      <c r="A5" s="23" t="s">
        <v>160</v>
      </c>
      <c r="B5" s="24"/>
      <c r="C5" s="25"/>
      <c r="D5" s="24"/>
      <c r="E5" s="24"/>
      <c r="F5" s="24"/>
      <c r="G5" s="26"/>
    </row>
    <row r="6" spans="1:7" ht="18" customHeight="1">
      <c r="A6" s="27" t="s">
        <v>161</v>
      </c>
      <c r="B6" s="28"/>
      <c r="C6" s="28"/>
      <c r="D6" s="28"/>
      <c r="E6" s="28"/>
      <c r="F6" s="28"/>
      <c r="G6" s="26"/>
    </row>
    <row r="7" spans="1:7" ht="18" customHeight="1">
      <c r="A7" s="27" t="s">
        <v>162</v>
      </c>
      <c r="B7" s="28"/>
      <c r="C7" s="28"/>
      <c r="D7" s="28"/>
      <c r="E7" s="28"/>
      <c r="F7" s="28"/>
      <c r="G7" s="26"/>
    </row>
    <row r="8" spans="1:7" ht="18" customHeight="1">
      <c r="A8" s="27" t="s">
        <v>163</v>
      </c>
      <c r="B8" s="28"/>
      <c r="C8" s="28"/>
      <c r="D8" s="28"/>
      <c r="E8" s="28"/>
      <c r="F8" s="28"/>
      <c r="G8" s="26"/>
    </row>
    <row r="9" spans="1:7" ht="18" customHeight="1">
      <c r="A9" s="29" t="s">
        <v>164</v>
      </c>
      <c r="B9" s="30"/>
      <c r="C9" s="30"/>
      <c r="D9" s="30"/>
      <c r="E9" s="30"/>
      <c r="F9" s="30"/>
      <c r="G9" s="31"/>
    </row>
    <row r="10" spans="1:7" ht="20.100000000000001" customHeight="1">
      <c r="A10" s="18" t="s">
        <v>165</v>
      </c>
      <c r="B10" s="33">
        <v>0</v>
      </c>
      <c r="C10" s="33">
        <f t="shared" ref="C10:D10" si="0">C3</f>
        <v>0</v>
      </c>
      <c r="D10" s="33">
        <f t="shared" si="0"/>
        <v>0</v>
      </c>
      <c r="E10" s="33">
        <v>0</v>
      </c>
      <c r="F10" s="33">
        <v>0</v>
      </c>
      <c r="G10" s="33">
        <f>B10+C10+D10+E10+F10</f>
        <v>0</v>
      </c>
    </row>
    <row r="11" spans="1:7" s="43" customFormat="1" ht="20.25" customHeight="1">
      <c r="A11" s="44"/>
      <c r="B11" s="45"/>
      <c r="C11" s="45"/>
      <c r="D11" s="45"/>
      <c r="E11" s="45"/>
      <c r="F11" s="45"/>
      <c r="G11" s="46"/>
    </row>
    <row r="12" spans="1:7" ht="18" customHeight="1">
      <c r="A12" s="40" t="s">
        <v>161</v>
      </c>
      <c r="B12" s="41"/>
      <c r="C12" s="41"/>
      <c r="D12" s="41"/>
      <c r="E12" s="41"/>
      <c r="F12" s="213">
        <v>-2917093</v>
      </c>
      <c r="G12" s="42"/>
    </row>
    <row r="13" spans="1:7" ht="18" customHeight="1">
      <c r="A13" s="27" t="s">
        <v>162</v>
      </c>
      <c r="B13" s="35"/>
      <c r="C13" s="35"/>
      <c r="D13" s="35"/>
      <c r="E13" s="35"/>
      <c r="F13" s="35"/>
      <c r="G13" s="36"/>
    </row>
    <row r="14" spans="1:7" ht="18" customHeight="1">
      <c r="A14" s="27" t="s">
        <v>166</v>
      </c>
      <c r="B14" s="35"/>
      <c r="C14" s="35"/>
      <c r="D14" s="35"/>
      <c r="E14" s="35"/>
      <c r="F14" s="35"/>
      <c r="G14" s="36"/>
    </row>
    <row r="15" spans="1:7" ht="18" customHeight="1">
      <c r="A15" s="29" t="s">
        <v>167</v>
      </c>
      <c r="B15" s="37"/>
      <c r="C15" s="37"/>
      <c r="D15" s="37"/>
      <c r="E15" s="37"/>
      <c r="F15" s="37"/>
      <c r="G15" s="38"/>
    </row>
    <row r="16" spans="1:7" ht="20.100000000000001" customHeight="1">
      <c r="A16" s="32" t="s">
        <v>168</v>
      </c>
      <c r="B16" s="39">
        <v>26980000</v>
      </c>
      <c r="C16" s="39">
        <f t="shared" ref="C16:E16" si="1">C10</f>
        <v>0</v>
      </c>
      <c r="D16" s="39">
        <f t="shared" si="1"/>
        <v>0</v>
      </c>
      <c r="E16" s="39">
        <f t="shared" si="1"/>
        <v>0</v>
      </c>
      <c r="F16" s="39">
        <v>-2917092.51</v>
      </c>
      <c r="G16" s="19">
        <f>B16+C16+D16+E16+F16</f>
        <v>24062907.490000002</v>
      </c>
    </row>
    <row r="17" spans="1:7" ht="20.25" customHeight="1">
      <c r="A17" s="15"/>
      <c r="B17" s="15"/>
      <c r="C17" s="15"/>
      <c r="D17" s="15"/>
      <c r="E17" s="15"/>
      <c r="F17" s="15"/>
      <c r="G17" s="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Kintec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Marsela Bushi</dc:creator>
  <cp:lastModifiedBy>user</cp:lastModifiedBy>
  <dcterms:created xsi:type="dcterms:W3CDTF">2011-06-14T08:52:20Z</dcterms:created>
  <dcterms:modified xsi:type="dcterms:W3CDTF">2011-06-27T16:32:51Z</dcterms:modified>
</cp:coreProperties>
</file>