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9040" windowHeight="12816" tabRatio="801"/>
  </bookViews>
  <sheets>
    <sheet name="1-Pasqyra e Pozicioni Financiar" sheetId="17" r:id="rId1"/>
    <sheet name="2.1-Pasqyra e Perform. (natyra)" sheetId="18" r:id="rId2"/>
    <sheet name="3.2-CashFlow (direkt)" sheetId="21" r:id="rId3"/>
    <sheet name="4-Pasq. e Levizjeve ne Kapital" sheetId="19" r:id="rId4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7"/>
  <c r="D107"/>
  <c r="D92"/>
  <c r="D75"/>
  <c r="D94" s="1"/>
  <c r="D111" s="1"/>
  <c r="D55"/>
  <c r="D57" s="1"/>
  <c r="D33"/>
  <c r="D42" i="18"/>
  <c r="D47" s="1"/>
  <c r="D42" i="21"/>
  <c r="D29"/>
  <c r="D18"/>
  <c r="D44" s="1"/>
  <c r="D47" s="1"/>
  <c r="B42" i="18"/>
  <c r="H24" i="19" l="1"/>
  <c r="H11"/>
  <c r="G9"/>
  <c r="B9"/>
  <c r="B18" i="21" l="1"/>
  <c r="B29"/>
  <c r="B42"/>
  <c r="B44" l="1"/>
  <c r="B45"/>
  <c r="B47" l="1"/>
  <c r="J32" i="19"/>
  <c r="H32"/>
  <c r="G32"/>
  <c r="F32"/>
  <c r="E32"/>
  <c r="D32"/>
  <c r="C32"/>
  <c r="B32"/>
  <c r="I31"/>
  <c r="K31" s="1"/>
  <c r="I30"/>
  <c r="K30" s="1"/>
  <c r="I29"/>
  <c r="K29" s="1"/>
  <c r="I28"/>
  <c r="K28" s="1"/>
  <c r="G27"/>
  <c r="F27"/>
  <c r="E27"/>
  <c r="D27"/>
  <c r="C27"/>
  <c r="B27"/>
  <c r="I26"/>
  <c r="K26" s="1"/>
  <c r="I25"/>
  <c r="K25" s="1"/>
  <c r="J27"/>
  <c r="I24"/>
  <c r="K24" s="1"/>
  <c r="I23"/>
  <c r="K23" s="1"/>
  <c r="I22"/>
  <c r="K22" s="1"/>
  <c r="J19"/>
  <c r="H19"/>
  <c r="G19"/>
  <c r="F19"/>
  <c r="E19"/>
  <c r="D19"/>
  <c r="C19"/>
  <c r="B19"/>
  <c r="I18"/>
  <c r="K18" s="1"/>
  <c r="I17"/>
  <c r="K17" s="1"/>
  <c r="I16"/>
  <c r="K16" s="1"/>
  <c r="I15"/>
  <c r="K15" s="1"/>
  <c r="G14"/>
  <c r="F14"/>
  <c r="E14"/>
  <c r="D14"/>
  <c r="C14"/>
  <c r="B14"/>
  <c r="I13"/>
  <c r="K13" s="1"/>
  <c r="I12"/>
  <c r="K12" s="1"/>
  <c r="J14"/>
  <c r="I10"/>
  <c r="K10" s="1"/>
  <c r="J9"/>
  <c r="F9"/>
  <c r="E9"/>
  <c r="D9"/>
  <c r="C9"/>
  <c r="I8"/>
  <c r="K8" s="1"/>
  <c r="I7"/>
  <c r="K7" s="1"/>
  <c r="D55" i="18"/>
  <c r="B55"/>
  <c r="B47"/>
  <c r="B107" i="17"/>
  <c r="B109" s="1"/>
  <c r="B92"/>
  <c r="B75"/>
  <c r="B55"/>
  <c r="B33"/>
  <c r="B57" l="1"/>
  <c r="B21" i="19"/>
  <c r="B34" s="1"/>
  <c r="E21"/>
  <c r="F21"/>
  <c r="B57" i="18"/>
  <c r="D21" i="19"/>
  <c r="D34" s="1"/>
  <c r="I19"/>
  <c r="K19" s="1"/>
  <c r="D57" i="18"/>
  <c r="I32" i="19"/>
  <c r="K32" s="1"/>
  <c r="I9"/>
  <c r="K9" s="1"/>
  <c r="C21"/>
  <c r="G21"/>
  <c r="G34" s="1"/>
  <c r="J21"/>
  <c r="J34" s="1"/>
  <c r="H27"/>
  <c r="I27" s="1"/>
  <c r="K27" s="1"/>
  <c r="H14"/>
  <c r="I14" s="1"/>
  <c r="K14" s="1"/>
  <c r="I11"/>
  <c r="K11" s="1"/>
  <c r="C34"/>
  <c r="F34"/>
  <c r="E34"/>
  <c r="B94" i="17"/>
  <c r="B111" s="1"/>
  <c r="B113" l="1"/>
  <c r="D113"/>
  <c r="H21" i="19"/>
  <c r="H34" s="1"/>
  <c r="I21" l="1"/>
  <c r="K21" s="1"/>
  <c r="I34"/>
  <c r="K34" s="1"/>
</calcChain>
</file>

<file path=xl/sharedStrings.xml><?xml version="1.0" encoding="utf-8"?>
<sst xmlns="http://schemas.openxmlformats.org/spreadsheetml/2006/main" count="251" uniqueCount="199">
  <si>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</si>
  <si>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</si>
  <si>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</si>
  <si>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</si>
  <si>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</si>
  <si>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</si>
  <si>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</si>
  <si>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</si>
  <si>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</si>
  <si>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</si>
  <si>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</si>
  <si>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</si>
  <si>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</si>
  <si>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</si>
  <si>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</si>
  <si>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</si>
  <si>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</si>
  <si>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</si>
  <si>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</si>
  <si>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</si>
  <si>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</si>
  <si>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</si>
  <si>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</si>
  <si>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</si>
  <si>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</si>
  <si>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</si>
  <si>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</si>
  <si>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</si>
  <si>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</si>
  <si>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</si>
  <si>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</si>
  <si>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</si>
  <si>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</si>
  <si>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</si>
  <si>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</si>
  <si>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</si>
  <si>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</si>
  <si>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</si>
  <si>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</si>
  <si>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</si>
  <si>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</si>
  <si>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</si>
  <si>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</si>
  <si>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</si>
  <si>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</si>
  <si>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</si>
  <si>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</si>
  <si>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</si>
  <si>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</si>
  <si>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</si>
  <si>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</si>
  <si>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</si>
  <si>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</si>
  <si>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</si>
  <si>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</si>
  <si>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</si>
  <si>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</si>
  <si>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</si>
  <si>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</si>
  <si>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</si>
  <si>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</si>
  <si>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</si>
  <si>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</si>
  <si>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</si>
  <si>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</si>
  <si>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</si>
  <si>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</si>
  <si>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</si>
  <si>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</si>
  <si>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</si>
  <si>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</si>
  <si>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</si>
  <si>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</si>
  <si>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</si>
  <si>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</si>
  <si>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</si>
  <si>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</si>
  <si>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</si>
  <si>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</si>
  <si>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</si>
  <si>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</si>
  <si>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</si>
  <si>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</si>
  <si>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</si>
  <si>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</si>
  <si>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</si>
  <si>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</si>
  <si>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</si>
  <si>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</si>
  <si>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</si>
  <si>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</si>
  <si>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</si>
  <si>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</si>
  <si>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</si>
  <si>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</si>
  <si>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</si>
  <si>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</si>
  <si>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</si>
  <si>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</si>
  <si>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</si>
  <si>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</si>
  <si>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</si>
  <si>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</si>
  <si>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</si>
  <si>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</si>
  <si>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</si>
  <si>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</si>
  <si>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</si>
  <si>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</si>
  <si>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</si>
  <si>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</si>
  <si>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</si>
  <si>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</si>
  <si>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</si>
  <si>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</si>
  <si>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</si>
  <si>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</si>
  <si>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</si>
  <si>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</si>
  <si>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</si>
  <si>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</si>
  <si>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</si>
  <si>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</si>
  <si>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</si>
  <si>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</si>
  <si>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</si>
  <si>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</si>
  <si>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</si>
  <si>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</si>
  <si>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</si>
  <si>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</si>
  <si>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</si>
  <si>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</si>
  <si>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</si>
  <si>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</si>
  <si>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</si>
  <si>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</si>
  <si>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</si>
  <si>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</si>
  <si>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</si>
  <si>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</si>
  <si>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</si>
  <si>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</si>
  <si>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</si>
  <si>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</si>
  <si>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</si>
  <si>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</si>
  <si>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</si>
  <si>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</si>
  <si>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</si>
  <si>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</si>
  <si>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</si>
  <si>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</si>
  <si>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</si>
  <si>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</si>
  <si>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</si>
  <si>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</si>
  <si>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</si>
  <si>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</si>
  <si>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</si>
  <si>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</si>
  <si>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</si>
  <si>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</si>
  <si>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</si>
  <si>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</si>
  <si>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</si>
  <si>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</si>
  <si>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</si>
  <si>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</si>
  <si>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</si>
  <si>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</si>
  <si>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</si>
  <si>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</si>
  <si>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</si>
  <si>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</si>
  <si>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</si>
  <si>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</si>
  <si>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</si>
  <si>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</si>
  <si>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</si>
  <si>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</si>
  <si>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</si>
  <si>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</si>
  <si>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</si>
  <si>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</si>
  <si>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</si>
  <si>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</si>
  <si>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</si>
  <si>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</si>
  <si>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</si>
  <si>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</si>
  <si>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titje pakesim Pagesa e huave nga ortaket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</si>
  <si>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</si>
  <si>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Te tjera te pagueshme/ortake</t>
  </si>
  <si>
    <t>Pozicioni financiar i rideklaruar ne fillim2017</t>
  </si>
  <si>
    <t>Pozicioni financiar ne fund (viti paraardhes)2018</t>
  </si>
  <si>
    <r>
      <t>Percaktime te tjera per rezultatin e periudhes</t>
    </r>
    <r>
      <rPr>
        <i/>
        <sz val="9"/>
        <color rgb="FF000000"/>
        <rFont val="Times New Roman"/>
        <family val="1"/>
        <charset val="238"/>
      </rPr>
      <t xml:space="preserve"> (pershkruaj)</t>
    </r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</si>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</sst>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Alignment="1">
      <alignment horizontal="center" vertical="center"/>
    </xf>
    <xf numFmtId="0" fontId="168" fillId="0" borderId="0" xfId="3275" applyFont="1" applyAlignment="1">
      <alignment horizontal="center" vertical="center"/>
    </xf>
    <xf numFmtId="0" fontId="167" fillId="0" borderId="0" xfId="3507" applyFont="1" applyAlignment="1">
      <alignment vertical="center"/>
    </xf>
    <xf numFmtId="0" fontId="168" fillId="0" borderId="0" xfId="3507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1" fillId="0" borderId="0" xfId="0" applyNumberFormat="1" applyFont="1" applyAlignment="1">
      <alignment horizontal="center" vertical="center"/>
    </xf>
    <xf numFmtId="0" fontId="169" fillId="0" borderId="0" xfId="0" applyFont="1"/>
    <xf numFmtId="3" fontId="172" fillId="0" borderId="0" xfId="0" applyNumberFormat="1" applyFont="1" applyAlignment="1">
      <alignment vertical="center"/>
    </xf>
    <xf numFmtId="0" fontId="171" fillId="0" borderId="0" xfId="3275" applyFont="1" applyAlignment="1">
      <alignment horizontal="left" vertical="center"/>
    </xf>
    <xf numFmtId="0" fontId="173" fillId="0" borderId="0" xfId="0" applyFont="1"/>
    <xf numFmtId="0" fontId="174" fillId="0" borderId="0" xfId="0" applyFont="1" applyAlignment="1">
      <alignment wrapText="1"/>
    </xf>
    <xf numFmtId="37" fontId="173" fillId="0" borderId="0" xfId="0" applyNumberFormat="1" applyFont="1"/>
    <xf numFmtId="0" fontId="169" fillId="0" borderId="0" xfId="0" applyFont="1" applyAlignment="1">
      <alignment wrapText="1"/>
    </xf>
    <xf numFmtId="37" fontId="172" fillId="0" borderId="0" xfId="0" applyNumberFormat="1" applyFont="1" applyAlignment="1">
      <alignment vertical="center"/>
    </xf>
    <xf numFmtId="0" fontId="171" fillId="0" borderId="0" xfId="3275" applyFont="1" applyAlignment="1">
      <alignment vertical="center"/>
    </xf>
    <xf numFmtId="0" fontId="170" fillId="0" borderId="0" xfId="0" applyFont="1"/>
    <xf numFmtId="0" fontId="176" fillId="0" borderId="0" xfId="3507" applyFont="1" applyAlignment="1">
      <alignment vertical="center"/>
    </xf>
    <xf numFmtId="37" fontId="176" fillId="0" borderId="0" xfId="3507" applyNumberFormat="1" applyFont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Alignment="1">
      <alignment vertical="center"/>
    </xf>
    <xf numFmtId="0" fontId="177" fillId="0" borderId="0" xfId="0" applyFont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37" fontId="173" fillId="59" borderId="0" xfId="0" applyNumberFormat="1" applyFont="1" applyFill="1"/>
    <xf numFmtId="0" fontId="175" fillId="0" borderId="0" xfId="0" applyFont="1" applyAlignment="1">
      <alignment horizontal="left" wrapText="1" indent="2"/>
    </xf>
    <xf numFmtId="37" fontId="171" fillId="0" borderId="16" xfId="0" applyNumberFormat="1" applyFont="1" applyBorder="1" applyAlignment="1">
      <alignment vertical="center"/>
    </xf>
    <xf numFmtId="37" fontId="171" fillId="0" borderId="15" xfId="0" applyNumberFormat="1" applyFont="1" applyBorder="1" applyAlignment="1">
      <alignment vertical="center"/>
    </xf>
    <xf numFmtId="0" fontId="169" fillId="0" borderId="0" xfId="0" applyFont="1" applyAlignment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69" fillId="0" borderId="16" xfId="0" applyFont="1" applyBorder="1" applyAlignment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4" fillId="0" borderId="0" xfId="6592" applyFont="1" applyAlignment="1">
      <alignment wrapText="1"/>
    </xf>
    <xf numFmtId="37" fontId="173" fillId="0" borderId="0" xfId="6592" applyNumberFormat="1" applyFont="1" applyAlignment="1">
      <alignment horizontal="right"/>
    </xf>
    <xf numFmtId="37" fontId="178" fillId="0" borderId="16" xfId="6592" applyNumberFormat="1" applyFont="1" applyBorder="1" applyAlignment="1">
      <alignment horizontal="right"/>
    </xf>
    <xf numFmtId="37" fontId="178" fillId="0" borderId="0" xfId="6592" applyNumberFormat="1" applyFont="1" applyAlignment="1">
      <alignment horizontal="right"/>
    </xf>
    <xf numFmtId="0" fontId="180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5" fillId="60" borderId="0" xfId="0" applyFont="1" applyFill="1" applyAlignment="1">
      <alignment horizontal="left" wrapText="1" indent="2"/>
    </xf>
    <xf numFmtId="0" fontId="173" fillId="0" borderId="0" xfId="6594" applyFont="1"/>
    <xf numFmtId="38" fontId="173" fillId="0" borderId="0" xfId="6594" applyNumberFormat="1" applyFont="1"/>
    <xf numFmtId="0" fontId="178" fillId="0" borderId="0" xfId="6594" applyFont="1"/>
    <xf numFmtId="0" fontId="169" fillId="0" borderId="0" xfId="6594" applyFont="1" applyAlignment="1">
      <alignment wrapText="1"/>
    </xf>
    <xf numFmtId="0" fontId="177" fillId="0" borderId="0" xfId="6594" applyFont="1" applyAlignment="1">
      <alignment vertical="center"/>
    </xf>
    <xf numFmtId="3" fontId="171" fillId="0" borderId="0" xfId="6594" applyNumberFormat="1" applyFont="1" applyAlignment="1">
      <alignment horizontal="center" vertical="center"/>
    </xf>
    <xf numFmtId="0" fontId="179" fillId="0" borderId="0" xfId="6594" applyFont="1"/>
    <xf numFmtId="0" fontId="174" fillId="0" borderId="0" xfId="6594" applyFont="1" applyAlignment="1">
      <alignment wrapText="1"/>
    </xf>
    <xf numFmtId="38" fontId="173" fillId="59" borderId="16" xfId="6594" applyNumberFormat="1" applyFont="1" applyFill="1" applyBorder="1"/>
    <xf numFmtId="38" fontId="173" fillId="59" borderId="0" xfId="6594" applyNumberFormat="1" applyFont="1" applyFill="1"/>
    <xf numFmtId="0" fontId="169" fillId="59" borderId="0" xfId="6594" applyFont="1" applyFill="1" applyAlignment="1">
      <alignment horizontal="left" wrapText="1"/>
    </xf>
    <xf numFmtId="0" fontId="174" fillId="0" borderId="0" xfId="6594" applyFont="1" applyAlignment="1">
      <alignment horizontal="left" wrapText="1"/>
    </xf>
    <xf numFmtId="38" fontId="173" fillId="0" borderId="15" xfId="6594" applyNumberFormat="1" applyFont="1" applyBorder="1"/>
    <xf numFmtId="0" fontId="169" fillId="0" borderId="0" xfId="3275" applyFont="1" applyAlignment="1">
      <alignment vertical="top" wrapText="1"/>
    </xf>
    <xf numFmtId="38" fontId="173" fillId="0" borderId="26" xfId="6594" applyNumberFormat="1" applyFont="1" applyBorder="1"/>
    <xf numFmtId="0" fontId="174" fillId="0" borderId="0" xfId="6594" applyFont="1" applyAlignment="1">
      <alignment horizontal="left" wrapText="1" indent="2"/>
    </xf>
    <xf numFmtId="0" fontId="174" fillId="0" borderId="0" xfId="6594" applyFont="1" applyAlignment="1">
      <alignment horizontal="left" indent="2"/>
    </xf>
    <xf numFmtId="3" fontId="172" fillId="0" borderId="0" xfId="6594" applyNumberFormat="1" applyFont="1" applyAlignment="1">
      <alignment vertical="center"/>
    </xf>
    <xf numFmtId="38" fontId="173" fillId="60" borderId="0" xfId="6594" applyNumberFormat="1" applyFont="1" applyFill="1"/>
    <xf numFmtId="0" fontId="182" fillId="0" borderId="0" xfId="0" applyFont="1"/>
    <xf numFmtId="0" fontId="183" fillId="0" borderId="0" xfId="6592" applyFont="1"/>
    <xf numFmtId="0" fontId="184" fillId="0" borderId="0" xfId="0" applyFont="1"/>
    <xf numFmtId="0" fontId="126" fillId="0" borderId="0" xfId="6592" applyFont="1" applyAlignment="1">
      <alignment horizontal="center" wrapText="1"/>
    </xf>
    <xf numFmtId="0" fontId="126" fillId="0" borderId="0" xfId="6592" applyFont="1" applyAlignment="1">
      <alignment wrapText="1"/>
    </xf>
    <xf numFmtId="37" fontId="185" fillId="0" borderId="0" xfId="6593" applyNumberFormat="1" applyFont="1" applyBorder="1" applyAlignment="1">
      <alignment horizontal="right"/>
    </xf>
    <xf numFmtId="37" fontId="185" fillId="0" borderId="0" xfId="6593" applyNumberFormat="1" applyFont="1" applyFill="1" applyBorder="1" applyAlignment="1" applyProtection="1">
      <alignment horizontal="right" wrapText="1"/>
    </xf>
    <xf numFmtId="37" fontId="183" fillId="0" borderId="0" xfId="6592" applyNumberFormat="1" applyFont="1" applyAlignment="1">
      <alignment horizontal="right"/>
    </xf>
    <xf numFmtId="0" fontId="186" fillId="0" borderId="0" xfId="6592" applyFont="1" applyAlignment="1">
      <alignment vertical="center"/>
    </xf>
    <xf numFmtId="37" fontId="182" fillId="0" borderId="16" xfId="6592" applyNumberFormat="1" applyFont="1" applyBorder="1" applyAlignment="1">
      <alignment horizontal="right"/>
    </xf>
    <xf numFmtId="0" fontId="187" fillId="0" borderId="0" xfId="6592" applyFont="1" applyAlignment="1">
      <alignment vertical="center"/>
    </xf>
    <xf numFmtId="37" fontId="185" fillId="0" borderId="0" xfId="6593" applyNumberFormat="1" applyFont="1" applyFill="1" applyBorder="1" applyAlignment="1">
      <alignment horizontal="right"/>
    </xf>
    <xf numFmtId="37" fontId="126" fillId="0" borderId="26" xfId="6593" applyNumberFormat="1" applyFont="1" applyBorder="1" applyAlignment="1">
      <alignment horizontal="right"/>
    </xf>
    <xf numFmtId="0" fontId="186" fillId="0" borderId="0" xfId="6592" applyFont="1" applyAlignment="1">
      <alignment vertical="top" wrapText="1"/>
    </xf>
    <xf numFmtId="0" fontId="187" fillId="0" borderId="0" xfId="6592" applyFont="1" applyAlignment="1">
      <alignment vertical="top" wrapText="1"/>
    </xf>
    <xf numFmtId="37" fontId="183" fillId="61" borderId="0" xfId="6592" applyNumberFormat="1" applyFont="1" applyFill="1" applyAlignment="1">
      <alignment horizontal="right"/>
    </xf>
    <xf numFmtId="37" fontId="182" fillId="0" borderId="26" xfId="6592" applyNumberFormat="1" applyFont="1" applyBorder="1" applyAlignment="1">
      <alignment horizontal="right"/>
    </xf>
    <xf numFmtId="37" fontId="182" fillId="61" borderId="26" xfId="6592" applyNumberFormat="1" applyFont="1" applyFill="1" applyBorder="1" applyAlignment="1">
      <alignment horizontal="right"/>
    </xf>
    <xf numFmtId="0" fontId="187" fillId="0" borderId="0" xfId="6592" applyFont="1" applyAlignment="1">
      <alignment vertical="top"/>
    </xf>
    <xf numFmtId="37" fontId="183" fillId="60" borderId="0" xfId="6592" applyNumberFormat="1" applyFont="1" applyFill="1" applyAlignment="1">
      <alignment horizontal="right"/>
    </xf>
    <xf numFmtId="0" fontId="187" fillId="60" borderId="0" xfId="6592" applyFont="1" applyFill="1" applyAlignment="1">
      <alignment vertical="top"/>
    </xf>
    <xf numFmtId="37" fontId="182" fillId="59" borderId="16" xfId="6592" applyNumberFormat="1" applyFont="1" applyFill="1" applyBorder="1" applyAlignment="1">
      <alignment horizontal="right"/>
    </xf>
    <xf numFmtId="0" fontId="186" fillId="0" borderId="0" xfId="6592" applyFont="1"/>
    <xf numFmtId="37" fontId="183" fillId="0" borderId="0" xfId="6592" applyNumberFormat="1" applyFont="1"/>
    <xf numFmtId="0" fontId="168" fillId="0" borderId="0" xfId="3507" applyFont="1" applyAlignment="1">
      <alignment horizontal="left" vertical="center" wrapText="1"/>
    </xf>
    <xf numFmtId="0" fontId="173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128"/>
  <sheetViews>
    <sheetView showGridLines="0" tabSelected="1" topLeftCell="A91" workbookViewId="0">
      <selection activeCell="E119" sqref="E119"/>
    </sheetView>
  </sheetViews>
  <sheetFormatPr defaultColWidth="9.109375" defaultRowHeight="13.8"/>
  <cols>
    <col min="1" max="1" width="51.21875" style="11" customWidth="1"/>
    <col min="2" max="2" width="11.88671875" style="10" customWidth="1"/>
    <col min="3" max="3" width="2.33203125" style="10" customWidth="1"/>
    <col min="4" max="4" width="11.77734375" style="10" customWidth="1"/>
    <col min="5" max="5" width="2.44140625" style="10" customWidth="1"/>
    <col min="6" max="6" width="10.5546875" style="11" bestFit="1" customWidth="1"/>
    <col min="7" max="16384" width="9.109375" style="11"/>
  </cols>
  <sheetData>
    <row r="1" spans="1:5">
      <c r="A1" s="28" t="s">
        <v>78</v>
      </c>
    </row>
    <row r="2" spans="1:5" ht="14.4">
      <c r="A2" s="29" t="s">
        <v>75</v>
      </c>
    </row>
    <row r="3" spans="1:5" ht="14.4">
      <c r="A3" s="29" t="s">
        <v>76</v>
      </c>
    </row>
    <row r="4" spans="1:5" ht="14.4">
      <c r="A4" s="29" t="s">
        <v>77</v>
      </c>
    </row>
    <row r="5" spans="1:5">
      <c r="A5" s="13" t="s">
        <v>38</v>
      </c>
    </row>
    <row r="6" spans="1:5">
      <c r="A6" s="22"/>
      <c r="B6" s="12" t="s">
        <v>9</v>
      </c>
      <c r="C6" s="12"/>
      <c r="D6" s="12" t="s">
        <v>9</v>
      </c>
    </row>
    <row r="7" spans="1:5">
      <c r="A7" s="22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16"/>
      <c r="D10" s="16"/>
      <c r="E10" s="11"/>
    </row>
    <row r="11" spans="1:5">
      <c r="A11" s="19" t="s">
        <v>14</v>
      </c>
      <c r="B11" s="38">
        <v>5210542</v>
      </c>
      <c r="C11" s="18"/>
      <c r="D11" s="38">
        <v>524337</v>
      </c>
      <c r="E11" s="11"/>
    </row>
    <row r="12" spans="1:5">
      <c r="A12" s="19" t="s">
        <v>79</v>
      </c>
      <c r="B12" s="34"/>
      <c r="C12" s="18"/>
      <c r="D12" s="34"/>
      <c r="E12" s="11"/>
    </row>
    <row r="13" spans="1:5" ht="16.5" customHeight="1">
      <c r="A13" s="39" t="s">
        <v>114</v>
      </c>
      <c r="B13" s="38">
        <v>0</v>
      </c>
      <c r="C13" s="18"/>
      <c r="D13" s="38">
        <v>0</v>
      </c>
      <c r="E13" s="11"/>
    </row>
    <row r="14" spans="1:5" ht="16.5" customHeight="1">
      <c r="A14" s="39" t="s">
        <v>115</v>
      </c>
      <c r="B14" s="38"/>
      <c r="C14" s="18"/>
      <c r="D14" s="38"/>
      <c r="E14" s="11"/>
    </row>
    <row r="15" spans="1:5">
      <c r="A15" s="39" t="s">
        <v>126</v>
      </c>
      <c r="B15" s="38"/>
      <c r="C15" s="18"/>
      <c r="D15" s="38"/>
      <c r="E15" s="11"/>
    </row>
    <row r="16" spans="1:5">
      <c r="A16" s="39" t="s">
        <v>116</v>
      </c>
      <c r="B16" s="38"/>
      <c r="C16" s="18"/>
      <c r="D16" s="38"/>
      <c r="E16" s="11"/>
    </row>
    <row r="17" spans="1:5">
      <c r="A17" s="19" t="s">
        <v>15</v>
      </c>
      <c r="B17" s="34"/>
      <c r="C17" s="18"/>
      <c r="D17" s="34"/>
      <c r="E17" s="11"/>
    </row>
    <row r="18" spans="1:5">
      <c r="A18" s="39" t="s">
        <v>127</v>
      </c>
      <c r="B18" s="38">
        <v>19397496</v>
      </c>
      <c r="C18" s="18"/>
      <c r="D18" s="38">
        <v>5224877</v>
      </c>
      <c r="E18" s="11"/>
    </row>
    <row r="19" spans="1:5" ht="16.5" customHeight="1">
      <c r="A19" s="39" t="s">
        <v>117</v>
      </c>
      <c r="B19" s="38">
        <v>50026</v>
      </c>
      <c r="C19" s="18"/>
      <c r="D19" s="38">
        <v>0</v>
      </c>
      <c r="E19" s="11"/>
    </row>
    <row r="20" spans="1:5" ht="16.5" customHeight="1">
      <c r="A20" s="39" t="s">
        <v>118</v>
      </c>
      <c r="B20" s="38"/>
      <c r="C20" s="18"/>
      <c r="D20" s="38"/>
      <c r="E20" s="11"/>
    </row>
    <row r="21" spans="1:5">
      <c r="A21" s="39" t="s">
        <v>7</v>
      </c>
      <c r="B21" s="38">
        <v>0</v>
      </c>
      <c r="C21" s="18"/>
      <c r="D21" s="38">
        <v>37685</v>
      </c>
      <c r="E21" s="11"/>
    </row>
    <row r="22" spans="1:5">
      <c r="A22" s="39" t="s">
        <v>119</v>
      </c>
      <c r="B22" s="38"/>
      <c r="C22" s="18"/>
      <c r="D22" s="38"/>
      <c r="E22" s="11"/>
    </row>
    <row r="23" spans="1:5">
      <c r="A23" s="19" t="s">
        <v>68</v>
      </c>
      <c r="B23" s="18"/>
      <c r="C23" s="18"/>
      <c r="D23" s="18"/>
      <c r="E23" s="11"/>
    </row>
    <row r="24" spans="1:5">
      <c r="A24" s="39" t="s">
        <v>80</v>
      </c>
      <c r="B24" s="38"/>
      <c r="C24" s="18"/>
      <c r="D24" s="38"/>
      <c r="E24" s="11"/>
    </row>
    <row r="25" spans="1:5">
      <c r="A25" s="39" t="s">
        <v>81</v>
      </c>
      <c r="B25" s="38"/>
      <c r="C25" s="18"/>
      <c r="D25" s="38"/>
      <c r="E25" s="11"/>
    </row>
    <row r="26" spans="1:5">
      <c r="A26" s="39" t="s">
        <v>82</v>
      </c>
      <c r="B26" s="38"/>
      <c r="C26" s="18"/>
      <c r="D26" s="38"/>
      <c r="E26" s="11"/>
    </row>
    <row r="27" spans="1:5">
      <c r="A27" s="39" t="s">
        <v>62</v>
      </c>
      <c r="B27" s="38">
        <v>4050000</v>
      </c>
      <c r="C27" s="18"/>
      <c r="D27" s="38">
        <v>0</v>
      </c>
      <c r="E27" s="11"/>
    </row>
    <row r="28" spans="1:5">
      <c r="A28" s="39" t="s">
        <v>83</v>
      </c>
      <c r="B28" s="38"/>
      <c r="C28" s="18"/>
      <c r="D28" s="38"/>
      <c r="E28" s="11"/>
    </row>
    <row r="29" spans="1:5">
      <c r="A29" s="39" t="s">
        <v>84</v>
      </c>
      <c r="B29" s="38"/>
      <c r="C29" s="18"/>
      <c r="D29" s="38">
        <v>0</v>
      </c>
      <c r="E29" s="11"/>
    </row>
    <row r="30" spans="1:5">
      <c r="A30" s="39" t="s">
        <v>85</v>
      </c>
      <c r="B30" s="38">
        <v>3774700</v>
      </c>
      <c r="C30" s="18"/>
      <c r="D30" s="38">
        <v>3774700</v>
      </c>
      <c r="E30" s="11"/>
    </row>
    <row r="31" spans="1:5">
      <c r="A31" s="19" t="s">
        <v>16</v>
      </c>
      <c r="B31" s="38"/>
      <c r="C31" s="18"/>
      <c r="D31" s="38"/>
      <c r="E31" s="11"/>
    </row>
    <row r="32" spans="1:5">
      <c r="A32" s="19" t="s">
        <v>17</v>
      </c>
      <c r="B32" s="38"/>
      <c r="C32" s="18"/>
      <c r="D32" s="38"/>
      <c r="E32" s="11"/>
    </row>
    <row r="33" spans="1:5">
      <c r="A33" s="19" t="s">
        <v>2</v>
      </c>
      <c r="B33" s="25">
        <f>SUM(B11:B32)</f>
        <v>32482764</v>
      </c>
      <c r="C33" s="26"/>
      <c r="D33" s="25">
        <f>SUM(D11:D32)</f>
        <v>9561599</v>
      </c>
      <c r="E33" s="11"/>
    </row>
    <row r="34" spans="1:5">
      <c r="A34" s="19"/>
      <c r="B34" s="18"/>
      <c r="C34" s="18"/>
      <c r="D34" s="18"/>
      <c r="E34" s="11"/>
    </row>
    <row r="35" spans="1:5">
      <c r="A35" s="19" t="s">
        <v>19</v>
      </c>
      <c r="B35" s="18"/>
      <c r="C35" s="18"/>
      <c r="D35" s="18"/>
      <c r="E35" s="11"/>
    </row>
    <row r="36" spans="1:5">
      <c r="A36" s="19" t="s">
        <v>86</v>
      </c>
      <c r="B36" s="18"/>
      <c r="C36" s="18"/>
      <c r="D36" s="18"/>
      <c r="E36" s="11"/>
    </row>
    <row r="37" spans="1:5">
      <c r="A37" s="39" t="s">
        <v>120</v>
      </c>
      <c r="B37" s="38"/>
      <c r="C37" s="18"/>
      <c r="D37" s="38"/>
      <c r="E37" s="11"/>
    </row>
    <row r="38" spans="1:5" ht="27.6">
      <c r="A38" s="39" t="s">
        <v>121</v>
      </c>
      <c r="B38" s="38"/>
      <c r="C38" s="18"/>
      <c r="D38" s="38"/>
      <c r="E38" s="11"/>
    </row>
    <row r="39" spans="1:5" ht="27.6">
      <c r="A39" s="39" t="s">
        <v>122</v>
      </c>
      <c r="B39" s="38"/>
      <c r="C39" s="18"/>
      <c r="D39" s="38"/>
      <c r="E39" s="11"/>
    </row>
    <row r="40" spans="1:5" ht="27.6">
      <c r="A40" s="39" t="s">
        <v>123</v>
      </c>
      <c r="B40" s="38"/>
      <c r="C40" s="18"/>
      <c r="D40" s="38"/>
      <c r="E40" s="11"/>
    </row>
    <row r="41" spans="1:5">
      <c r="A41" s="39" t="s">
        <v>124</v>
      </c>
      <c r="B41" s="38"/>
      <c r="C41" s="18"/>
      <c r="D41" s="38"/>
      <c r="E41" s="11"/>
    </row>
    <row r="42" spans="1:5">
      <c r="A42" s="39" t="s">
        <v>125</v>
      </c>
      <c r="B42" s="38"/>
      <c r="C42" s="18"/>
      <c r="D42" s="38"/>
      <c r="E42" s="11"/>
    </row>
    <row r="43" spans="1:5">
      <c r="A43" s="19" t="s">
        <v>74</v>
      </c>
      <c r="B43" s="18"/>
      <c r="C43" s="18"/>
      <c r="D43" s="18"/>
      <c r="E43" s="11"/>
    </row>
    <row r="44" spans="1:5">
      <c r="A44" s="39" t="s">
        <v>128</v>
      </c>
      <c r="B44" s="38">
        <v>38879556</v>
      </c>
      <c r="C44" s="18"/>
      <c r="D44" s="38">
        <v>40082016</v>
      </c>
      <c r="E44" s="11"/>
    </row>
    <row r="45" spans="1:5">
      <c r="A45" s="39" t="s">
        <v>129</v>
      </c>
      <c r="B45" s="38">
        <v>53673896</v>
      </c>
      <c r="C45" s="18"/>
      <c r="D45" s="38">
        <v>65455971</v>
      </c>
      <c r="E45" s="11"/>
    </row>
    <row r="46" spans="1:5">
      <c r="A46" s="39" t="s">
        <v>130</v>
      </c>
      <c r="B46" s="38">
        <v>71486204</v>
      </c>
      <c r="C46" s="18"/>
      <c r="D46" s="38">
        <v>79885886</v>
      </c>
      <c r="E46" s="11"/>
    </row>
    <row r="47" spans="1:5">
      <c r="A47" s="39" t="s">
        <v>131</v>
      </c>
      <c r="B47" s="38"/>
      <c r="C47" s="18"/>
      <c r="D47" s="38"/>
      <c r="E47" s="11"/>
    </row>
    <row r="48" spans="1:5">
      <c r="A48" s="39" t="s">
        <v>132</v>
      </c>
      <c r="B48" s="38"/>
      <c r="C48" s="18"/>
      <c r="D48" s="38"/>
      <c r="E48" s="11"/>
    </row>
    <row r="49" spans="1:5">
      <c r="A49" s="19" t="s">
        <v>20</v>
      </c>
      <c r="B49" s="38"/>
      <c r="C49" s="18"/>
      <c r="D49" s="38"/>
      <c r="E49" s="11"/>
    </row>
    <row r="50" spans="1:5">
      <c r="A50" s="19" t="s">
        <v>87</v>
      </c>
      <c r="B50" s="18"/>
      <c r="C50" s="18"/>
      <c r="D50" s="18"/>
      <c r="E50" s="11"/>
    </row>
    <row r="51" spans="1:5" ht="27.6">
      <c r="A51" s="39" t="s">
        <v>133</v>
      </c>
      <c r="B51" s="38"/>
      <c r="C51" s="18"/>
      <c r="D51" s="38"/>
      <c r="E51" s="11"/>
    </row>
    <row r="52" spans="1:5">
      <c r="A52" s="39" t="s">
        <v>134</v>
      </c>
      <c r="B52" s="38"/>
      <c r="C52" s="18"/>
      <c r="D52" s="38"/>
      <c r="E52" s="11"/>
    </row>
    <row r="53" spans="1:5">
      <c r="A53" s="39" t="s">
        <v>135</v>
      </c>
      <c r="B53" s="38"/>
      <c r="C53" s="18"/>
      <c r="D53" s="38"/>
      <c r="E53" s="11"/>
    </row>
    <row r="54" spans="1:5">
      <c r="A54" s="19" t="s">
        <v>21</v>
      </c>
      <c r="B54" s="38"/>
      <c r="C54" s="18"/>
      <c r="D54" s="38"/>
      <c r="E54" s="11"/>
    </row>
    <row r="55" spans="1:5">
      <c r="A55" s="19" t="s">
        <v>1</v>
      </c>
      <c r="B55" s="25">
        <f>SUM(B37:B54)</f>
        <v>164039656</v>
      </c>
      <c r="C55" s="26"/>
      <c r="D55" s="25">
        <f>SUM(D37:D54)</f>
        <v>185423873</v>
      </c>
      <c r="E55" s="11"/>
    </row>
    <row r="56" spans="1:5">
      <c r="A56" s="19"/>
      <c r="B56" s="20"/>
      <c r="C56" s="20"/>
      <c r="D56" s="20"/>
      <c r="E56" s="11"/>
    </row>
    <row r="57" spans="1:5" ht="14.4" thickBot="1">
      <c r="A57" s="19" t="s">
        <v>22</v>
      </c>
      <c r="B57" s="40">
        <f>B55+B33</f>
        <v>196522420</v>
      </c>
      <c r="C57" s="26"/>
      <c r="D57" s="40">
        <f>D55+D33</f>
        <v>194985472</v>
      </c>
      <c r="E57" s="11"/>
    </row>
    <row r="58" spans="1:5" ht="14.4" thickTop="1">
      <c r="A58" s="21"/>
      <c r="B58" s="18"/>
      <c r="C58" s="18"/>
      <c r="D58" s="18"/>
      <c r="E58" s="11"/>
    </row>
    <row r="59" spans="1:5">
      <c r="A59" s="13" t="s">
        <v>23</v>
      </c>
      <c r="B59" s="18"/>
      <c r="C59" s="18"/>
      <c r="D59" s="18"/>
      <c r="E59" s="11"/>
    </row>
    <row r="60" spans="1:5">
      <c r="A60" s="13"/>
      <c r="B60" s="18"/>
      <c r="C60" s="18"/>
      <c r="D60" s="18"/>
      <c r="E60" s="11"/>
    </row>
    <row r="61" spans="1:5">
      <c r="A61" s="19" t="s">
        <v>24</v>
      </c>
      <c r="B61" s="18"/>
      <c r="C61" s="18"/>
      <c r="D61" s="18"/>
      <c r="E61" s="11"/>
    </row>
    <row r="62" spans="1:5">
      <c r="A62" s="39" t="s">
        <v>136</v>
      </c>
      <c r="B62" s="38"/>
      <c r="C62" s="18"/>
      <c r="D62" s="38"/>
      <c r="E62" s="11"/>
    </row>
    <row r="63" spans="1:5">
      <c r="A63" s="39" t="s">
        <v>88</v>
      </c>
      <c r="B63" s="38"/>
      <c r="C63" s="18"/>
      <c r="D63" s="38"/>
      <c r="E63" s="11"/>
    </row>
    <row r="64" spans="1:5">
      <c r="A64" s="39" t="s">
        <v>89</v>
      </c>
      <c r="B64" s="38"/>
      <c r="C64" s="18"/>
      <c r="D64" s="38"/>
      <c r="E64" s="11"/>
    </row>
    <row r="65" spans="1:5">
      <c r="A65" s="39" t="s">
        <v>25</v>
      </c>
      <c r="B65" s="38">
        <v>1393000</v>
      </c>
      <c r="C65" s="18"/>
      <c r="D65" s="38">
        <v>25189394</v>
      </c>
      <c r="E65" s="11"/>
    </row>
    <row r="66" spans="1:5">
      <c r="A66" s="39" t="s">
        <v>90</v>
      </c>
      <c r="B66" s="38"/>
      <c r="C66" s="18"/>
      <c r="D66" s="38"/>
      <c r="E66" s="11"/>
    </row>
    <row r="67" spans="1:5">
      <c r="A67" s="39" t="s">
        <v>137</v>
      </c>
      <c r="B67" s="38"/>
      <c r="C67" s="18"/>
      <c r="D67" s="38"/>
      <c r="E67" s="11"/>
    </row>
    <row r="68" spans="1:5" ht="27.6">
      <c r="A68" s="39" t="s">
        <v>138</v>
      </c>
      <c r="B68" s="38"/>
      <c r="C68" s="18"/>
      <c r="D68" s="38">
        <v>0</v>
      </c>
      <c r="E68" s="11"/>
    </row>
    <row r="69" spans="1:5" ht="27.6">
      <c r="A69" s="39" t="s">
        <v>72</v>
      </c>
      <c r="B69" s="38">
        <v>2611923</v>
      </c>
      <c r="C69" s="18"/>
      <c r="D69" s="38">
        <v>2565770</v>
      </c>
      <c r="E69" s="11"/>
    </row>
    <row r="70" spans="1:5">
      <c r="A70" s="39" t="s">
        <v>91</v>
      </c>
      <c r="B70" s="38">
        <v>7165034</v>
      </c>
      <c r="C70" s="18"/>
      <c r="D70" s="38">
        <v>4826949</v>
      </c>
      <c r="E70" s="11"/>
    </row>
    <row r="71" spans="1:5">
      <c r="A71" s="39" t="s">
        <v>69</v>
      </c>
      <c r="B71" s="38"/>
      <c r="C71" s="18"/>
      <c r="D71" s="38">
        <v>0</v>
      </c>
      <c r="E71" s="11"/>
    </row>
    <row r="72" spans="1:5">
      <c r="A72" s="19" t="s">
        <v>26</v>
      </c>
      <c r="B72" s="38"/>
      <c r="C72" s="18"/>
      <c r="D72" s="38"/>
      <c r="E72" s="11"/>
    </row>
    <row r="73" spans="1:5">
      <c r="A73" s="19" t="s">
        <v>27</v>
      </c>
      <c r="B73" s="38"/>
      <c r="C73" s="18"/>
      <c r="D73" s="38"/>
      <c r="E73" s="11"/>
    </row>
    <row r="74" spans="1:5">
      <c r="A74" s="19" t="s">
        <v>73</v>
      </c>
      <c r="B74" s="38"/>
      <c r="C74" s="18"/>
      <c r="D74" s="38"/>
      <c r="E74" s="11"/>
    </row>
    <row r="75" spans="1:5">
      <c r="A75" s="19" t="s">
        <v>28</v>
      </c>
      <c r="B75" s="25">
        <f>SUM(B62:B74)</f>
        <v>11169957</v>
      </c>
      <c r="C75" s="26"/>
      <c r="D75" s="25">
        <f>SUM(D62:D74)</f>
        <v>32582113</v>
      </c>
      <c r="E75" s="11"/>
    </row>
    <row r="76" spans="1:5">
      <c r="A76" s="19"/>
      <c r="B76" s="18"/>
      <c r="C76" s="18"/>
      <c r="D76" s="18"/>
      <c r="E76" s="11"/>
    </row>
    <row r="77" spans="1:5">
      <c r="A77" s="19" t="s">
        <v>29</v>
      </c>
      <c r="B77" s="18"/>
      <c r="C77" s="18"/>
      <c r="D77" s="18"/>
      <c r="E77" s="11"/>
    </row>
    <row r="78" spans="1:5">
      <c r="A78" s="39" t="s">
        <v>136</v>
      </c>
      <c r="B78" s="38"/>
      <c r="C78" s="18"/>
      <c r="D78" s="38"/>
      <c r="E78" s="11"/>
    </row>
    <row r="79" spans="1:5">
      <c r="A79" s="39" t="s">
        <v>88</v>
      </c>
      <c r="B79" s="38">
        <v>56950761</v>
      </c>
      <c r="C79" s="18"/>
      <c r="D79" s="38">
        <v>71346220</v>
      </c>
      <c r="E79" s="11"/>
    </row>
    <row r="80" spans="1:5">
      <c r="A80" s="39" t="s">
        <v>89</v>
      </c>
      <c r="B80" s="38"/>
      <c r="C80" s="18"/>
      <c r="D80" s="38"/>
      <c r="E80" s="11"/>
    </row>
    <row r="81" spans="1:5">
      <c r="A81" s="39" t="s">
        <v>25</v>
      </c>
      <c r="B81" s="38"/>
      <c r="C81" s="18"/>
      <c r="D81" s="38"/>
      <c r="E81" s="11"/>
    </row>
    <row r="82" spans="1:5">
      <c r="A82" s="39" t="s">
        <v>90</v>
      </c>
      <c r="B82" s="38"/>
      <c r="C82" s="18"/>
      <c r="D82" s="38"/>
      <c r="E82" s="11"/>
    </row>
    <row r="83" spans="1:5">
      <c r="A83" s="39" t="s">
        <v>137</v>
      </c>
      <c r="B83" s="38"/>
      <c r="C83" s="18"/>
      <c r="D83" s="38"/>
      <c r="E83" s="11"/>
    </row>
    <row r="84" spans="1:5" ht="27.6">
      <c r="A84" s="39" t="s">
        <v>138</v>
      </c>
      <c r="B84" s="38"/>
      <c r="C84" s="18"/>
      <c r="D84" s="38"/>
      <c r="E84" s="11"/>
    </row>
    <row r="85" spans="1:5">
      <c r="A85" s="39" t="s">
        <v>193</v>
      </c>
      <c r="B85" s="38">
        <v>5722085</v>
      </c>
      <c r="C85" s="18"/>
      <c r="D85" s="38">
        <v>4874061</v>
      </c>
      <c r="E85" s="11"/>
    </row>
    <row r="86" spans="1:5">
      <c r="A86" s="19" t="s">
        <v>26</v>
      </c>
      <c r="B86" s="38"/>
      <c r="C86" s="18"/>
      <c r="D86" s="38"/>
      <c r="E86" s="11"/>
    </row>
    <row r="87" spans="1:5">
      <c r="A87" s="19" t="s">
        <v>27</v>
      </c>
      <c r="B87" s="38"/>
      <c r="C87" s="18"/>
      <c r="D87" s="38"/>
      <c r="E87" s="11"/>
    </row>
    <row r="88" spans="1:5">
      <c r="A88" s="19" t="s">
        <v>73</v>
      </c>
      <c r="B88" s="18"/>
      <c r="C88" s="18"/>
      <c r="D88" s="18"/>
      <c r="E88" s="11"/>
    </row>
    <row r="89" spans="1:5">
      <c r="A89" s="39" t="s">
        <v>92</v>
      </c>
      <c r="B89" s="38"/>
      <c r="C89" s="18"/>
      <c r="D89" s="38"/>
      <c r="E89" s="11"/>
    </row>
    <row r="90" spans="1:5">
      <c r="A90" s="39" t="s">
        <v>93</v>
      </c>
      <c r="B90" s="38"/>
      <c r="C90" s="18"/>
      <c r="D90" s="38"/>
      <c r="E90" s="11"/>
    </row>
    <row r="91" spans="1:5">
      <c r="A91" s="19" t="s">
        <v>30</v>
      </c>
      <c r="B91" s="38"/>
      <c r="C91" s="18"/>
      <c r="D91" s="38"/>
      <c r="E91" s="11"/>
    </row>
    <row r="92" spans="1:5">
      <c r="A92" s="19" t="s">
        <v>31</v>
      </c>
      <c r="B92" s="25">
        <f>SUM(B78:B91)</f>
        <v>62672846</v>
      </c>
      <c r="C92" s="26"/>
      <c r="D92" s="25">
        <f>SUM(D78:D91)</f>
        <v>76220281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41">
        <f>B75+B92</f>
        <v>73842803</v>
      </c>
      <c r="C94" s="26"/>
      <c r="D94" s="41">
        <f>D75+D92</f>
        <v>108802394</v>
      </c>
      <c r="E94" s="11"/>
    </row>
    <row r="95" spans="1:5">
      <c r="A95" s="19"/>
      <c r="B95" s="18"/>
      <c r="C95" s="18"/>
      <c r="D95" s="18"/>
      <c r="E95" s="11"/>
    </row>
    <row r="96" spans="1:5">
      <c r="A96" s="19" t="s">
        <v>33</v>
      </c>
      <c r="B96" s="18"/>
      <c r="C96" s="18"/>
      <c r="D96" s="18"/>
      <c r="E96" s="11"/>
    </row>
    <row r="97" spans="1:5">
      <c r="A97" s="19" t="s">
        <v>34</v>
      </c>
      <c r="B97" s="38">
        <v>100000</v>
      </c>
      <c r="C97" s="18"/>
      <c r="D97" s="38">
        <v>100000</v>
      </c>
      <c r="E97" s="11"/>
    </row>
    <row r="98" spans="1:5">
      <c r="A98" s="19" t="s">
        <v>35</v>
      </c>
      <c r="B98" s="38"/>
      <c r="C98" s="18"/>
      <c r="D98" s="38"/>
      <c r="E98" s="11"/>
    </row>
    <row r="99" spans="1:5">
      <c r="A99" s="19" t="s">
        <v>36</v>
      </c>
      <c r="B99" s="38"/>
      <c r="C99" s="18"/>
      <c r="D99" s="38"/>
      <c r="E99" s="11"/>
    </row>
    <row r="100" spans="1:5">
      <c r="A100" s="19" t="s">
        <v>6</v>
      </c>
      <c r="B100" s="18"/>
      <c r="C100" s="18"/>
      <c r="D100" s="18"/>
      <c r="E100" s="11"/>
    </row>
    <row r="101" spans="1:5">
      <c r="A101" s="39" t="s">
        <v>0</v>
      </c>
      <c r="B101" s="38"/>
      <c r="C101" s="18"/>
      <c r="D101" s="38"/>
      <c r="E101" s="11"/>
    </row>
    <row r="102" spans="1:5">
      <c r="A102" s="39" t="s">
        <v>94</v>
      </c>
      <c r="B102" s="38"/>
      <c r="C102" s="18"/>
      <c r="D102" s="38"/>
      <c r="E102" s="11"/>
    </row>
    <row r="103" spans="1:5">
      <c r="A103" s="39" t="s">
        <v>6</v>
      </c>
      <c r="B103" s="38"/>
      <c r="C103" s="18"/>
      <c r="D103" s="38"/>
      <c r="E103" s="11"/>
    </row>
    <row r="104" spans="1:5" ht="27.6">
      <c r="A104" s="39" t="s">
        <v>112</v>
      </c>
      <c r="B104" s="38"/>
      <c r="C104" s="18"/>
      <c r="D104" s="38"/>
      <c r="E104" s="11"/>
    </row>
    <row r="105" spans="1:5">
      <c r="A105" s="19" t="s">
        <v>64</v>
      </c>
      <c r="B105" s="38">
        <v>86083078</v>
      </c>
      <c r="C105" s="18"/>
      <c r="D105" s="38">
        <v>50538602</v>
      </c>
      <c r="E105" s="11"/>
    </row>
    <row r="106" spans="1:5">
      <c r="A106" s="19" t="s">
        <v>63</v>
      </c>
      <c r="B106" s="38">
        <v>36496539</v>
      </c>
      <c r="C106" s="18"/>
      <c r="D106" s="38">
        <v>35544476</v>
      </c>
      <c r="E106" s="11"/>
    </row>
    <row r="107" spans="1:5" ht="18" customHeight="1">
      <c r="A107" s="19" t="s">
        <v>66</v>
      </c>
      <c r="B107" s="33">
        <f>SUM(B97:B106)</f>
        <v>122679617</v>
      </c>
      <c r="C107" s="34"/>
      <c r="D107" s="33">
        <f>SUM(D97:D106)</f>
        <v>86183078</v>
      </c>
      <c r="E107" s="11"/>
    </row>
    <row r="108" spans="1:5">
      <c r="A108" s="17" t="s">
        <v>61</v>
      </c>
      <c r="B108" s="38"/>
      <c r="C108" s="18"/>
      <c r="D108" s="38"/>
      <c r="E108" s="11"/>
    </row>
    <row r="109" spans="1:5">
      <c r="A109" s="19" t="s">
        <v>65</v>
      </c>
      <c r="B109" s="41">
        <f>SUM(B107:B108)</f>
        <v>122679617</v>
      </c>
      <c r="C109" s="26"/>
      <c r="D109" s="41">
        <f>SUM(D107:D108)</f>
        <v>86183078</v>
      </c>
      <c r="E109" s="11"/>
    </row>
    <row r="110" spans="1:5">
      <c r="A110" s="19"/>
      <c r="B110" s="18"/>
      <c r="C110" s="18"/>
      <c r="D110" s="18"/>
      <c r="E110" s="5"/>
    </row>
    <row r="111" spans="1:5" ht="14.4" thickBot="1">
      <c r="A111" s="42" t="s">
        <v>37</v>
      </c>
      <c r="B111" s="40">
        <f>B94+B109</f>
        <v>196522420</v>
      </c>
      <c r="C111" s="26"/>
      <c r="D111" s="40">
        <f>D94+D109</f>
        <v>194985472</v>
      </c>
      <c r="E111" s="6"/>
    </row>
    <row r="112" spans="1:5" ht="14.4" thickTop="1">
      <c r="A112" s="7"/>
      <c r="B112" s="8"/>
      <c r="C112" s="8"/>
      <c r="D112" s="8"/>
      <c r="E112" s="8"/>
    </row>
    <row r="113" spans="1:5">
      <c r="A113" s="23" t="s">
        <v>3</v>
      </c>
      <c r="B113" s="24">
        <f>B57-B111</f>
        <v>0</v>
      </c>
      <c r="C113" s="23"/>
      <c r="D113" s="24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01" t="s">
        <v>113</v>
      </c>
      <c r="B116" s="101"/>
      <c r="C116" s="101"/>
      <c r="D116" s="101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opLeftCell="A31" zoomScaleNormal="100" workbookViewId="0">
      <selection activeCell="B55" sqref="B55"/>
    </sheetView>
  </sheetViews>
  <sheetFormatPr defaultColWidth="9.109375" defaultRowHeight="13.8"/>
  <cols>
    <col min="1" max="1" width="56.88671875" style="11" customWidth="1"/>
    <col min="2" max="2" width="11.109375" style="10" customWidth="1"/>
    <col min="3" max="3" width="2.6640625" style="10" customWidth="1"/>
    <col min="4" max="4" width="11.44140625" style="10" customWidth="1"/>
    <col min="5" max="5" width="2.5546875" style="10" customWidth="1"/>
    <col min="6" max="7" width="11" style="11" bestFit="1" customWidth="1"/>
    <col min="8" max="8" width="9.5546875" style="11" bestFit="1" customWidth="1"/>
    <col min="9" max="16384" width="9.109375" style="11"/>
  </cols>
  <sheetData>
    <row r="1" spans="1:5">
      <c r="A1" s="28" t="s">
        <v>78</v>
      </c>
    </row>
    <row r="2" spans="1:5" ht="14.4">
      <c r="A2" s="29" t="s">
        <v>75</v>
      </c>
    </row>
    <row r="3" spans="1:5" ht="14.4">
      <c r="A3" s="29" t="s">
        <v>76</v>
      </c>
    </row>
    <row r="4" spans="1:5" ht="14.4">
      <c r="A4" s="29" t="s">
        <v>77</v>
      </c>
    </row>
    <row r="5" spans="1:5" ht="14.4">
      <c r="A5" s="28" t="s">
        <v>53</v>
      </c>
      <c r="B5" s="11"/>
      <c r="C5" s="11"/>
      <c r="D5" s="11"/>
      <c r="E5" s="11"/>
    </row>
    <row r="6" spans="1:5">
      <c r="A6" s="16"/>
      <c r="B6" s="12" t="s">
        <v>9</v>
      </c>
      <c r="C6" s="12"/>
      <c r="D6" s="12" t="s">
        <v>9</v>
      </c>
      <c r="E6" s="12"/>
    </row>
    <row r="7" spans="1:5">
      <c r="A7" s="16"/>
      <c r="B7" s="12" t="s">
        <v>10</v>
      </c>
      <c r="C7" s="12"/>
      <c r="D7" s="12" t="s">
        <v>11</v>
      </c>
      <c r="E7" s="12"/>
    </row>
    <row r="8" spans="1:5" ht="14.4">
      <c r="A8" s="27"/>
      <c r="B8" s="16"/>
      <c r="C8" s="16"/>
      <c r="D8" s="16"/>
      <c r="E8" s="16"/>
    </row>
    <row r="9" spans="1:5">
      <c r="A9" s="19" t="s">
        <v>39</v>
      </c>
      <c r="B9" s="30">
        <v>98740675</v>
      </c>
      <c r="C9" s="31"/>
      <c r="D9" s="30">
        <v>88737880</v>
      </c>
      <c r="E9" s="30"/>
    </row>
    <row r="10" spans="1:5">
      <c r="A10" s="39" t="s">
        <v>153</v>
      </c>
      <c r="B10" s="43"/>
      <c r="C10" s="31"/>
      <c r="D10" s="43"/>
      <c r="E10" s="30"/>
    </row>
    <row r="11" spans="1:5">
      <c r="A11" s="39" t="s">
        <v>155</v>
      </c>
      <c r="B11" s="43"/>
      <c r="C11" s="31"/>
      <c r="D11" s="43"/>
      <c r="E11" s="30"/>
    </row>
    <row r="12" spans="1:5">
      <c r="A12" s="39" t="s">
        <v>156</v>
      </c>
      <c r="B12" s="43"/>
      <c r="C12" s="31"/>
      <c r="D12" s="43"/>
      <c r="E12" s="30"/>
    </row>
    <row r="13" spans="1:5">
      <c r="A13" s="39" t="s">
        <v>157</v>
      </c>
      <c r="B13" s="43"/>
      <c r="C13" s="31"/>
      <c r="D13" s="43"/>
      <c r="E13" s="30"/>
    </row>
    <row r="14" spans="1:5">
      <c r="A14" s="39" t="s">
        <v>154</v>
      </c>
      <c r="B14" s="43"/>
      <c r="C14" s="31"/>
      <c r="D14" s="43"/>
      <c r="E14" s="30"/>
    </row>
    <row r="15" spans="1:5" ht="27.6">
      <c r="A15" s="19" t="s">
        <v>40</v>
      </c>
      <c r="B15" s="43"/>
      <c r="C15" s="31"/>
      <c r="D15" s="43">
        <v>3281580</v>
      </c>
      <c r="E15" s="30"/>
    </row>
    <row r="16" spans="1:5" ht="27.6">
      <c r="A16" s="19" t="s">
        <v>41</v>
      </c>
      <c r="B16" s="43"/>
      <c r="C16" s="31"/>
      <c r="D16" s="43"/>
      <c r="E16" s="30"/>
    </row>
    <row r="17" spans="1:5">
      <c r="A17" s="19" t="s">
        <v>42</v>
      </c>
      <c r="B17" s="43"/>
      <c r="C17" s="31"/>
      <c r="D17" s="43"/>
      <c r="E17" s="30"/>
    </row>
    <row r="18" spans="1:5">
      <c r="A18" s="19" t="s">
        <v>43</v>
      </c>
      <c r="B18" s="30"/>
      <c r="C18" s="31"/>
      <c r="D18" s="30"/>
      <c r="E18" s="30"/>
    </row>
    <row r="19" spans="1:5">
      <c r="A19" s="39" t="s">
        <v>43</v>
      </c>
      <c r="B19" s="43">
        <v>-1100</v>
      </c>
      <c r="C19" s="31"/>
      <c r="D19" s="43">
        <v>-896435</v>
      </c>
      <c r="E19" s="30"/>
    </row>
    <row r="20" spans="1:5">
      <c r="A20" s="39" t="s">
        <v>99</v>
      </c>
      <c r="B20" s="43"/>
      <c r="C20" s="31"/>
      <c r="D20" s="43"/>
      <c r="E20" s="30"/>
    </row>
    <row r="21" spans="1:5">
      <c r="A21" s="19" t="s">
        <v>70</v>
      </c>
      <c r="B21" s="30"/>
      <c r="C21" s="31"/>
      <c r="D21" s="30"/>
      <c r="E21" s="30"/>
    </row>
    <row r="22" spans="1:5">
      <c r="A22" s="39" t="s">
        <v>100</v>
      </c>
      <c r="B22" s="43">
        <v>-12645092</v>
      </c>
      <c r="C22" s="31"/>
      <c r="D22" s="43">
        <v>-6170375</v>
      </c>
      <c r="E22" s="30"/>
    </row>
    <row r="23" spans="1:5">
      <c r="A23" s="39" t="s">
        <v>101</v>
      </c>
      <c r="B23" s="43">
        <v>-2111730</v>
      </c>
      <c r="C23" s="31"/>
      <c r="D23" s="43">
        <v>-1030453</v>
      </c>
      <c r="E23" s="30"/>
    </row>
    <row r="24" spans="1:5">
      <c r="A24" s="39" t="s">
        <v>103</v>
      </c>
      <c r="B24" s="43"/>
      <c r="C24" s="31"/>
      <c r="D24" s="43"/>
      <c r="E24" s="30"/>
    </row>
    <row r="25" spans="1:5">
      <c r="A25" s="19" t="s">
        <v>44</v>
      </c>
      <c r="B25" s="43"/>
      <c r="C25" s="31"/>
      <c r="D25" s="43"/>
      <c r="E25" s="30"/>
    </row>
    <row r="26" spans="1:5">
      <c r="A26" s="19" t="s">
        <v>59</v>
      </c>
      <c r="B26" s="43">
        <v>-27363995</v>
      </c>
      <c r="C26" s="31"/>
      <c r="D26" s="43">
        <v>-25072445</v>
      </c>
      <c r="E26" s="30"/>
    </row>
    <row r="27" spans="1:5">
      <c r="A27" s="19" t="s">
        <v>45</v>
      </c>
      <c r="B27" s="43">
        <v>-13681654</v>
      </c>
      <c r="C27" s="31"/>
      <c r="D27" s="43">
        <v>-17032722</v>
      </c>
      <c r="E27" s="30"/>
    </row>
    <row r="28" spans="1:5">
      <c r="A28" s="19" t="s">
        <v>8</v>
      </c>
      <c r="B28" s="30"/>
      <c r="C28" s="31"/>
      <c r="D28" s="30"/>
      <c r="E28" s="30"/>
    </row>
    <row r="29" spans="1:5" ht="15" customHeight="1">
      <c r="A29" s="39" t="s">
        <v>104</v>
      </c>
      <c r="B29" s="43"/>
      <c r="C29" s="31"/>
      <c r="D29" s="43"/>
      <c r="E29" s="30"/>
    </row>
    <row r="30" spans="1:5" ht="15" customHeight="1">
      <c r="A30" s="39" t="s">
        <v>102</v>
      </c>
      <c r="B30" s="43"/>
      <c r="C30" s="31"/>
      <c r="D30" s="43"/>
      <c r="E30" s="30"/>
    </row>
    <row r="31" spans="1:5" ht="15" customHeight="1">
      <c r="A31" s="39" t="s">
        <v>111</v>
      </c>
      <c r="B31" s="43"/>
      <c r="C31" s="31"/>
      <c r="D31" s="43"/>
      <c r="E31" s="30"/>
    </row>
    <row r="32" spans="1:5" ht="15" customHeight="1">
      <c r="A32" s="39" t="s">
        <v>105</v>
      </c>
      <c r="B32" s="43"/>
      <c r="C32" s="31"/>
      <c r="D32" s="43"/>
      <c r="E32" s="30"/>
    </row>
    <row r="33" spans="1:5" ht="15" customHeight="1">
      <c r="A33" s="39" t="s">
        <v>110</v>
      </c>
      <c r="B33" s="43"/>
      <c r="C33" s="31"/>
      <c r="D33" s="43"/>
      <c r="E33" s="30"/>
    </row>
    <row r="34" spans="1:5" ht="15" customHeight="1">
      <c r="A34" s="39" t="s">
        <v>106</v>
      </c>
      <c r="B34" s="43"/>
      <c r="C34" s="31"/>
      <c r="D34" s="43"/>
      <c r="E34" s="30"/>
    </row>
    <row r="35" spans="1:5" ht="27.6">
      <c r="A35" s="19" t="s">
        <v>46</v>
      </c>
      <c r="B35" s="43"/>
      <c r="C35" s="31"/>
      <c r="D35" s="43"/>
      <c r="E35" s="30"/>
    </row>
    <row r="36" spans="1:5">
      <c r="A36" s="19" t="s">
        <v>71</v>
      </c>
      <c r="B36" s="30"/>
      <c r="C36" s="31"/>
      <c r="D36" s="30"/>
      <c r="E36" s="30"/>
    </row>
    <row r="37" spans="1:5">
      <c r="A37" s="39" t="s">
        <v>107</v>
      </c>
      <c r="B37" s="43"/>
      <c r="C37" s="31"/>
      <c r="D37" s="43"/>
      <c r="E37" s="30"/>
    </row>
    <row r="38" spans="1:5" ht="27.6">
      <c r="A38" s="39" t="s">
        <v>109</v>
      </c>
      <c r="B38" s="43"/>
      <c r="C38" s="31"/>
      <c r="D38" s="43"/>
      <c r="E38" s="30"/>
    </row>
    <row r="39" spans="1:5">
      <c r="A39" s="39" t="s">
        <v>108</v>
      </c>
      <c r="B39" s="43"/>
      <c r="C39" s="31"/>
      <c r="D39" s="43"/>
      <c r="E39" s="30"/>
    </row>
    <row r="40" spans="1:5">
      <c r="A40" s="19" t="s">
        <v>47</v>
      </c>
      <c r="B40" s="43"/>
      <c r="C40" s="31"/>
      <c r="D40" s="43"/>
      <c r="E40" s="30"/>
    </row>
    <row r="41" spans="1:5" ht="14.4">
      <c r="A41" s="56" t="s">
        <v>192</v>
      </c>
      <c r="B41" s="43">
        <v>0</v>
      </c>
      <c r="C41" s="31"/>
      <c r="D41" s="43">
        <v>0</v>
      </c>
      <c r="E41" s="30"/>
    </row>
    <row r="42" spans="1:5">
      <c r="A42" s="19" t="s">
        <v>48</v>
      </c>
      <c r="B42" s="35">
        <f>SUM(B9:B41)</f>
        <v>42937104</v>
      </c>
      <c r="C42" s="36"/>
      <c r="D42" s="35">
        <f>SUM(D9:D41)</f>
        <v>41817030</v>
      </c>
      <c r="E42" s="36"/>
    </row>
    <row r="43" spans="1:5">
      <c r="A43" s="19" t="s">
        <v>4</v>
      </c>
      <c r="B43" s="36"/>
      <c r="C43" s="36"/>
      <c r="D43" s="36"/>
      <c r="E43" s="36"/>
    </row>
    <row r="44" spans="1:5">
      <c r="A44" s="39" t="s">
        <v>49</v>
      </c>
      <c r="B44" s="43">
        <v>-6440566</v>
      </c>
      <c r="C44" s="31"/>
      <c r="D44" s="43">
        <v>-6272555</v>
      </c>
      <c r="E44" s="30"/>
    </row>
    <row r="45" spans="1:5">
      <c r="A45" s="39" t="s">
        <v>50</v>
      </c>
      <c r="B45" s="43"/>
      <c r="C45" s="31"/>
      <c r="D45" s="43"/>
      <c r="E45" s="30"/>
    </row>
    <row r="46" spans="1:5">
      <c r="A46" s="39" t="s">
        <v>67</v>
      </c>
      <c r="B46" s="43"/>
      <c r="C46" s="31"/>
      <c r="D46" s="43"/>
      <c r="E46" s="30"/>
    </row>
    <row r="47" spans="1:5">
      <c r="A47" s="19" t="s">
        <v>95</v>
      </c>
      <c r="B47" s="35">
        <f>SUM(B42:B46)</f>
        <v>36496538</v>
      </c>
      <c r="C47" s="36"/>
      <c r="D47" s="35">
        <f>SUM(D42:D46)</f>
        <v>35544475</v>
      </c>
      <c r="E47" s="36"/>
    </row>
    <row r="48" spans="1:5" ht="14.4" thickBot="1">
      <c r="A48" s="45"/>
      <c r="B48" s="46"/>
      <c r="C48" s="46"/>
      <c r="D48" s="46"/>
      <c r="E48" s="31"/>
    </row>
    <row r="49" spans="1:5" ht="14.4" thickTop="1">
      <c r="A49" s="47" t="s">
        <v>96</v>
      </c>
      <c r="B49" s="32"/>
      <c r="C49" s="32"/>
      <c r="D49" s="32"/>
      <c r="E49" s="31"/>
    </row>
    <row r="50" spans="1:5" ht="27.6">
      <c r="A50" s="39" t="s">
        <v>54</v>
      </c>
      <c r="B50" s="44"/>
      <c r="C50" s="32"/>
      <c r="D50" s="44"/>
      <c r="E50" s="30"/>
    </row>
    <row r="51" spans="1:5">
      <c r="A51" s="39" t="s">
        <v>55</v>
      </c>
      <c r="B51" s="44"/>
      <c r="C51" s="32"/>
      <c r="D51" s="44"/>
      <c r="E51" s="30"/>
    </row>
    <row r="52" spans="1:5" ht="27.6">
      <c r="A52" s="39" t="s">
        <v>56</v>
      </c>
      <c r="B52" s="44"/>
      <c r="C52" s="32"/>
      <c r="D52" s="44"/>
      <c r="E52" s="16"/>
    </row>
    <row r="53" spans="1:5" ht="15" customHeight="1">
      <c r="A53" s="39" t="s">
        <v>57</v>
      </c>
      <c r="B53" s="44"/>
      <c r="C53" s="32"/>
      <c r="D53" s="44"/>
      <c r="E53" s="37"/>
    </row>
    <row r="54" spans="1:5">
      <c r="A54" s="57" t="s">
        <v>18</v>
      </c>
      <c r="B54" s="44"/>
      <c r="C54" s="32"/>
      <c r="D54" s="44"/>
      <c r="E54" s="1"/>
    </row>
    <row r="55" spans="1:5" ht="27.6">
      <c r="A55" s="47" t="s">
        <v>97</v>
      </c>
      <c r="B55" s="48">
        <f>SUM(B50:B54)</f>
        <v>0</v>
      </c>
      <c r="C55" s="49"/>
      <c r="D55" s="48">
        <f>SUM(D50:D54)</f>
        <v>0</v>
      </c>
      <c r="E55" s="37"/>
    </row>
    <row r="56" spans="1:5">
      <c r="A56" s="50"/>
      <c r="B56" s="51"/>
      <c r="C56" s="51"/>
      <c r="D56" s="51"/>
      <c r="E56" s="37"/>
    </row>
    <row r="57" spans="1:5" ht="28.2" thickBot="1">
      <c r="A57" s="47" t="s">
        <v>98</v>
      </c>
      <c r="B57" s="52">
        <f>B47+B55</f>
        <v>36496538</v>
      </c>
      <c r="C57" s="53"/>
      <c r="D57" s="52">
        <f>D47+D55</f>
        <v>35544475</v>
      </c>
      <c r="E57" s="37"/>
    </row>
    <row r="58" spans="1:5" ht="14.4" thickTop="1">
      <c r="A58" s="50"/>
      <c r="B58" s="51"/>
      <c r="C58" s="51"/>
      <c r="D58" s="51"/>
      <c r="E58" s="37"/>
    </row>
    <row r="59" spans="1:5" ht="14.4">
      <c r="A59" s="54" t="s">
        <v>58</v>
      </c>
      <c r="B59" s="51"/>
      <c r="C59" s="51"/>
      <c r="D59" s="51"/>
      <c r="E59" s="4"/>
    </row>
    <row r="60" spans="1:5">
      <c r="A60" s="50" t="s">
        <v>51</v>
      </c>
      <c r="B60" s="43"/>
      <c r="C60" s="30"/>
      <c r="D60" s="43"/>
      <c r="E60" s="4"/>
    </row>
    <row r="61" spans="1:5">
      <c r="A61" s="50" t="s">
        <v>52</v>
      </c>
      <c r="B61" s="43"/>
      <c r="C61" s="30"/>
      <c r="D61" s="43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9" t="s">
        <v>197</v>
      </c>
      <c r="B64" s="4"/>
      <c r="C64" s="4"/>
      <c r="D64" s="4"/>
      <c r="E64" s="4"/>
    </row>
    <row r="65" spans="1:5">
      <c r="A65" s="55" t="s">
        <v>198</v>
      </c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9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6" sqref="A6"/>
    </sheetView>
  </sheetViews>
  <sheetFormatPr defaultColWidth="9.109375" defaultRowHeight="13.8"/>
  <cols>
    <col min="1" max="1" width="55.33203125" style="58" customWidth="1"/>
    <col min="2" max="2" width="14.88671875" style="58" customWidth="1"/>
    <col min="3" max="3" width="2.6640625" style="58" customWidth="1"/>
    <col min="4" max="4" width="13.5546875" style="58" customWidth="1"/>
    <col min="5" max="5" width="10.5546875" style="58" customWidth="1"/>
    <col min="6" max="6" width="10.6640625" style="58" customWidth="1"/>
    <col min="7" max="7" width="10.109375" style="58" customWidth="1"/>
    <col min="8" max="8" width="10.6640625" style="58" customWidth="1"/>
    <col min="9" max="9" width="11.5546875" style="58" customWidth="1"/>
    <col min="10" max="10" width="11" style="58" customWidth="1"/>
    <col min="11" max="16384" width="9.109375" style="58"/>
  </cols>
  <sheetData>
    <row r="1" spans="1:4">
      <c r="A1" s="60" t="s">
        <v>78</v>
      </c>
    </row>
    <row r="2" spans="1:4" ht="14.4">
      <c r="A2" s="64" t="s">
        <v>75</v>
      </c>
    </row>
    <row r="3" spans="1:4" ht="14.4">
      <c r="A3" s="64" t="s">
        <v>76</v>
      </c>
    </row>
    <row r="4" spans="1:4" ht="16.5" customHeight="1">
      <c r="A4" s="64" t="s">
        <v>77</v>
      </c>
    </row>
    <row r="5" spans="1:4" ht="16.5" customHeight="1">
      <c r="A5" s="60" t="s">
        <v>190</v>
      </c>
    </row>
    <row r="6" spans="1:4" ht="16.5" customHeight="1">
      <c r="A6" s="60"/>
    </row>
    <row r="7" spans="1:4" ht="15" customHeight="1">
      <c r="A7" s="102"/>
      <c r="B7" s="63" t="s">
        <v>9</v>
      </c>
      <c r="C7" s="63"/>
      <c r="D7" s="63" t="s">
        <v>9</v>
      </c>
    </row>
    <row r="8" spans="1:4" ht="15" customHeight="1">
      <c r="A8" s="102"/>
      <c r="B8" s="63" t="s">
        <v>10</v>
      </c>
      <c r="C8" s="63"/>
      <c r="D8" s="63" t="s">
        <v>11</v>
      </c>
    </row>
    <row r="9" spans="1:4" ht="14.4">
      <c r="A9" s="62"/>
      <c r="B9" s="75"/>
      <c r="C9" s="75"/>
      <c r="D9" s="75"/>
    </row>
    <row r="10" spans="1:4" ht="22.8" customHeight="1">
      <c r="A10" s="61" t="s">
        <v>189</v>
      </c>
      <c r="B10" s="59"/>
      <c r="C10" s="59"/>
      <c r="D10" s="59"/>
    </row>
    <row r="11" spans="1:4">
      <c r="A11" s="74" t="s">
        <v>188</v>
      </c>
      <c r="B11" s="59">
        <v>122287571</v>
      </c>
      <c r="C11" s="59"/>
      <c r="D11" s="59">
        <v>105198475</v>
      </c>
    </row>
    <row r="12" spans="1:4">
      <c r="A12" s="74" t="s">
        <v>187</v>
      </c>
      <c r="B12" s="59">
        <v>-59192647</v>
      </c>
      <c r="C12" s="59"/>
      <c r="D12" s="59">
        <v>-44503460</v>
      </c>
    </row>
    <row r="13" spans="1:4">
      <c r="A13" s="74" t="s">
        <v>186</v>
      </c>
      <c r="B13" s="59"/>
      <c r="C13" s="59"/>
      <c r="D13" s="59"/>
    </row>
    <row r="14" spans="1:4">
      <c r="A14" s="73" t="s">
        <v>163</v>
      </c>
      <c r="B14" s="59"/>
      <c r="C14" s="59"/>
      <c r="D14" s="59"/>
    </row>
    <row r="15" spans="1:4" ht="13.2" customHeight="1">
      <c r="A15" s="61" t="s">
        <v>185</v>
      </c>
      <c r="B15" s="59"/>
      <c r="C15" s="59"/>
      <c r="D15" s="59"/>
    </row>
    <row r="16" spans="1:4">
      <c r="A16" s="74" t="s">
        <v>184</v>
      </c>
      <c r="B16" s="59"/>
      <c r="C16" s="59"/>
      <c r="D16" s="59"/>
    </row>
    <row r="17" spans="1:4">
      <c r="A17" s="73" t="s">
        <v>183</v>
      </c>
      <c r="B17" s="59">
        <v>-22428942</v>
      </c>
      <c r="C17" s="59"/>
      <c r="D17" s="59">
        <v>-9069050</v>
      </c>
    </row>
    <row r="18" spans="1:4" ht="13.8" customHeight="1">
      <c r="A18" s="61" t="s">
        <v>182</v>
      </c>
      <c r="B18" s="72">
        <f>SUM(B11:B17)</f>
        <v>40665982</v>
      </c>
      <c r="C18" s="59"/>
      <c r="D18" s="72">
        <f>SUM(D11:D17)</f>
        <v>51625965</v>
      </c>
    </row>
    <row r="19" spans="1:4" ht="11.4" customHeight="1">
      <c r="A19" s="73"/>
      <c r="B19" s="59"/>
      <c r="C19" s="59"/>
      <c r="D19" s="59"/>
    </row>
    <row r="20" spans="1:4" ht="13.5" customHeight="1">
      <c r="A20" s="61" t="s">
        <v>181</v>
      </c>
      <c r="B20" s="59"/>
      <c r="C20" s="59"/>
      <c r="D20" s="59"/>
    </row>
    <row r="21" spans="1:4" ht="13.5" customHeight="1">
      <c r="A21" s="73" t="s">
        <v>180</v>
      </c>
      <c r="B21" s="59">
        <v>-5979777</v>
      </c>
      <c r="C21" s="59"/>
      <c r="D21" s="59">
        <v>-24495119</v>
      </c>
    </row>
    <row r="22" spans="1:4" ht="13.5" customHeight="1">
      <c r="A22" s="73" t="s">
        <v>179</v>
      </c>
      <c r="B22" s="59"/>
      <c r="C22" s="59"/>
      <c r="D22" s="59"/>
    </row>
    <row r="23" spans="1:4" ht="13.5" customHeight="1">
      <c r="A23" s="73" t="s">
        <v>178</v>
      </c>
      <c r="B23" s="59"/>
      <c r="C23" s="59"/>
      <c r="D23" s="59"/>
    </row>
    <row r="24" spans="1:4" ht="13.5" customHeight="1">
      <c r="A24" s="73" t="s">
        <v>177</v>
      </c>
      <c r="B24" s="59"/>
      <c r="C24" s="59"/>
      <c r="D24" s="59"/>
    </row>
    <row r="25" spans="1:4" ht="13.5" customHeight="1">
      <c r="A25" s="73" t="s">
        <v>176</v>
      </c>
      <c r="B25" s="59"/>
      <c r="C25" s="59"/>
      <c r="D25" s="59"/>
    </row>
    <row r="26" spans="1:4" ht="13.5" customHeight="1">
      <c r="A26" s="73" t="s">
        <v>175</v>
      </c>
      <c r="B26" s="59"/>
      <c r="C26" s="59"/>
      <c r="D26" s="59"/>
    </row>
    <row r="27" spans="1:4" ht="13.5" customHeight="1">
      <c r="A27" s="73" t="s">
        <v>174</v>
      </c>
      <c r="B27" s="59"/>
      <c r="C27" s="59"/>
      <c r="D27" s="59"/>
    </row>
    <row r="28" spans="1:4">
      <c r="A28" s="73" t="s">
        <v>163</v>
      </c>
      <c r="B28" s="59"/>
      <c r="C28" s="59"/>
      <c r="D28" s="59"/>
    </row>
    <row r="29" spans="1:4" ht="14.4" customHeight="1">
      <c r="A29" s="61" t="s">
        <v>173</v>
      </c>
      <c r="B29" s="72">
        <f>SUM(B21:B28)</f>
        <v>-5979777</v>
      </c>
      <c r="C29" s="59"/>
      <c r="D29" s="72">
        <f>SUM(D21:D28)</f>
        <v>-24495119</v>
      </c>
    </row>
    <row r="30" spans="1:4">
      <c r="A30" s="71"/>
      <c r="B30" s="59"/>
      <c r="C30" s="59"/>
      <c r="D30" s="59"/>
    </row>
    <row r="31" spans="1:4" ht="27.6">
      <c r="A31" s="61" t="s">
        <v>172</v>
      </c>
      <c r="B31" s="59"/>
      <c r="C31" s="59"/>
      <c r="D31" s="59"/>
    </row>
    <row r="32" spans="1:4">
      <c r="A32" s="73" t="s">
        <v>171</v>
      </c>
      <c r="B32" s="59"/>
      <c r="C32" s="59"/>
      <c r="D32" s="59"/>
    </row>
    <row r="33" spans="1:4" ht="13.8" customHeight="1">
      <c r="A33" s="73" t="s">
        <v>170</v>
      </c>
      <c r="B33" s="59"/>
      <c r="C33" s="59"/>
      <c r="D33" s="59">
        <v>0</v>
      </c>
    </row>
    <row r="34" spans="1:4">
      <c r="A34" s="73" t="s">
        <v>169</v>
      </c>
      <c r="B34" s="59"/>
      <c r="C34" s="59"/>
      <c r="D34" s="59"/>
    </row>
    <row r="35" spans="1:4" ht="27.6">
      <c r="A35" s="73" t="s">
        <v>168</v>
      </c>
      <c r="B35" s="59"/>
      <c r="C35" s="59"/>
      <c r="D35" s="59"/>
    </row>
    <row r="36" spans="1:4">
      <c r="A36" s="73" t="s">
        <v>167</v>
      </c>
      <c r="B36" s="59"/>
      <c r="C36" s="59"/>
      <c r="D36" s="59"/>
    </row>
    <row r="37" spans="1:4">
      <c r="A37" s="73" t="s">
        <v>166</v>
      </c>
      <c r="B37" s="59"/>
      <c r="C37" s="59"/>
      <c r="D37" s="59"/>
    </row>
    <row r="38" spans="1:4">
      <c r="A38" s="73" t="s">
        <v>191</v>
      </c>
      <c r="B38" s="59">
        <v>-30000000</v>
      </c>
      <c r="C38" s="59"/>
      <c r="D38" s="59">
        <v>-30000000</v>
      </c>
    </row>
    <row r="39" spans="1:4">
      <c r="A39" s="73" t="s">
        <v>165</v>
      </c>
      <c r="B39" s="59"/>
      <c r="C39" s="59"/>
      <c r="D39" s="59"/>
    </row>
    <row r="40" spans="1:4">
      <c r="A40" s="73" t="s">
        <v>164</v>
      </c>
      <c r="B40" s="59"/>
      <c r="C40" s="59"/>
      <c r="D40" s="59"/>
    </row>
    <row r="41" spans="1:4">
      <c r="A41" s="73" t="s">
        <v>163</v>
      </c>
      <c r="B41" s="59"/>
      <c r="C41" s="59"/>
      <c r="D41" s="59"/>
    </row>
    <row r="42" spans="1:4" ht="15.6" customHeight="1">
      <c r="A42" s="61" t="s">
        <v>162</v>
      </c>
      <c r="B42" s="72">
        <f>SUM(B32:B41)</f>
        <v>-30000000</v>
      </c>
      <c r="C42" s="59"/>
      <c r="D42" s="72">
        <f>SUM(D32:D41)</f>
        <v>-30000000</v>
      </c>
    </row>
    <row r="43" spans="1:4" ht="9.6" customHeight="1">
      <c r="A43" s="71"/>
      <c r="B43" s="59"/>
      <c r="C43" s="59"/>
      <c r="D43" s="59"/>
    </row>
    <row r="44" spans="1:4" ht="14.4" customHeight="1">
      <c r="A44" s="61" t="s">
        <v>161</v>
      </c>
      <c r="B44" s="70">
        <f>B18+B29+B42</f>
        <v>4686205</v>
      </c>
      <c r="C44" s="59"/>
      <c r="D44" s="70">
        <f>D18+D29+D42</f>
        <v>-2869154</v>
      </c>
    </row>
    <row r="45" spans="1:4">
      <c r="A45" s="69" t="s">
        <v>160</v>
      </c>
      <c r="B45" s="76">
        <f>D47</f>
        <v>524337</v>
      </c>
      <c r="C45" s="59"/>
      <c r="D45" s="59">
        <v>3393491</v>
      </c>
    </row>
    <row r="46" spans="1:4" ht="9.6" customHeight="1">
      <c r="A46" s="69" t="s">
        <v>159</v>
      </c>
      <c r="B46" s="59"/>
      <c r="C46" s="59"/>
      <c r="D46" s="59"/>
    </row>
    <row r="47" spans="1:4" ht="14.4" thickBot="1">
      <c r="A47" s="68" t="s">
        <v>158</v>
      </c>
      <c r="B47" s="66">
        <f>B44+B45+B46</f>
        <v>5210542</v>
      </c>
      <c r="C47" s="67"/>
      <c r="D47" s="66">
        <f>D44+D45+D46</f>
        <v>524337</v>
      </c>
    </row>
    <row r="48" spans="1:4" ht="14.4" thickTop="1">
      <c r="A48" s="65"/>
    </row>
    <row r="49" spans="1:1">
      <c r="A49" s="65"/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L36"/>
  <sheetViews>
    <sheetView topLeftCell="A10" zoomScale="90" zoomScaleNormal="90" workbookViewId="0">
      <selection activeCell="G48" sqref="G48"/>
    </sheetView>
  </sheetViews>
  <sheetFormatPr defaultColWidth="9.109375" defaultRowHeight="12"/>
  <cols>
    <col min="1" max="1" width="43.5546875" style="78" customWidth="1"/>
    <col min="2" max="2" width="8" style="78" customWidth="1"/>
    <col min="3" max="4" width="6.33203125" style="78" customWidth="1"/>
    <col min="5" max="5" width="4.5546875" style="78" customWidth="1"/>
    <col min="6" max="6" width="6.33203125" style="78" customWidth="1"/>
    <col min="7" max="7" width="10.5546875" style="78" customWidth="1"/>
    <col min="8" max="8" width="9.88671875" style="78" customWidth="1"/>
    <col min="9" max="9" width="11.44140625" style="78" customWidth="1"/>
    <col min="10" max="10" width="5.5546875" style="78" customWidth="1"/>
    <col min="11" max="11" width="11.21875" style="78" customWidth="1"/>
    <col min="12" max="16384" width="9.109375" style="78"/>
  </cols>
  <sheetData>
    <row r="1" spans="1:12">
      <c r="A1" s="77" t="s">
        <v>78</v>
      </c>
    </row>
    <row r="2" spans="1:12">
      <c r="A2" s="79" t="s">
        <v>75</v>
      </c>
    </row>
    <row r="3" spans="1:12">
      <c r="A3" s="79" t="s">
        <v>76</v>
      </c>
    </row>
    <row r="4" spans="1:12">
      <c r="A4" s="79" t="s">
        <v>77</v>
      </c>
    </row>
    <row r="5" spans="1:12">
      <c r="A5" s="77" t="s">
        <v>60</v>
      </c>
    </row>
    <row r="6" spans="1:12" ht="70.2" customHeight="1">
      <c r="B6" s="80" t="s">
        <v>139</v>
      </c>
      <c r="C6" s="80" t="s">
        <v>35</v>
      </c>
      <c r="D6" s="80" t="s">
        <v>36</v>
      </c>
      <c r="E6" s="80" t="s">
        <v>6</v>
      </c>
      <c r="F6" s="80" t="s">
        <v>112</v>
      </c>
      <c r="G6" s="80" t="s">
        <v>140</v>
      </c>
      <c r="H6" s="80" t="s">
        <v>141</v>
      </c>
      <c r="I6" s="80" t="s">
        <v>5</v>
      </c>
      <c r="J6" s="80" t="s">
        <v>61</v>
      </c>
      <c r="K6" s="80" t="s">
        <v>5</v>
      </c>
      <c r="L6" s="81"/>
    </row>
    <row r="7" spans="1:12" ht="12.6" thickBot="1">
      <c r="A7" s="85" t="s">
        <v>142</v>
      </c>
      <c r="B7" s="86"/>
      <c r="C7" s="86"/>
      <c r="D7" s="86"/>
      <c r="E7" s="86"/>
      <c r="F7" s="86"/>
      <c r="G7" s="86"/>
      <c r="H7" s="86"/>
      <c r="I7" s="86">
        <f>SUM(B7:H7)</f>
        <v>0</v>
      </c>
      <c r="J7" s="86"/>
      <c r="K7" s="86">
        <f>SUM(I7:J7)</f>
        <v>0</v>
      </c>
    </row>
    <row r="8" spans="1:12" ht="12.6" thickTop="1">
      <c r="A8" s="87" t="s">
        <v>143</v>
      </c>
      <c r="B8" s="82"/>
      <c r="C8" s="82"/>
      <c r="D8" s="82"/>
      <c r="E8" s="82"/>
      <c r="F8" s="82"/>
      <c r="G8" s="82"/>
      <c r="H8" s="84"/>
      <c r="I8" s="84">
        <f>SUM(B8:H8)</f>
        <v>0</v>
      </c>
      <c r="J8" s="88"/>
      <c r="K8" s="82">
        <f>SUM(I8:J8)</f>
        <v>0</v>
      </c>
    </row>
    <row r="9" spans="1:12">
      <c r="A9" s="85" t="s">
        <v>194</v>
      </c>
      <c r="B9" s="89">
        <f>'1-Pasqyra e Pozicioni Financiar'!D97</f>
        <v>100000</v>
      </c>
      <c r="C9" s="89">
        <f t="shared" ref="C9:J9" si="0">SUM(C7:C8)</f>
        <v>0</v>
      </c>
      <c r="D9" s="89">
        <f t="shared" si="0"/>
        <v>0</v>
      </c>
      <c r="E9" s="89">
        <f t="shared" si="0"/>
        <v>0</v>
      </c>
      <c r="F9" s="89">
        <f t="shared" si="0"/>
        <v>0</v>
      </c>
      <c r="G9" s="89">
        <f>'1-Pasqyra e Pozicioni Financiar'!D105</f>
        <v>50538602</v>
      </c>
      <c r="H9" s="89"/>
      <c r="I9" s="89">
        <f>SUM(B9:H9)</f>
        <v>50638602</v>
      </c>
      <c r="J9" s="89">
        <f t="shared" si="0"/>
        <v>0</v>
      </c>
      <c r="K9" s="89">
        <f>SUM(I9:J9)</f>
        <v>50638602</v>
      </c>
    </row>
    <row r="10" spans="1:12">
      <c r="A10" s="90" t="s">
        <v>144</v>
      </c>
      <c r="B10" s="82"/>
      <c r="C10" s="82"/>
      <c r="D10" s="82"/>
      <c r="E10" s="82"/>
      <c r="F10" s="82"/>
      <c r="G10" s="82"/>
      <c r="H10" s="84"/>
      <c r="I10" s="84">
        <f t="shared" ref="I10:I34" si="1">SUM(B10:H10)</f>
        <v>0</v>
      </c>
      <c r="J10" s="84"/>
      <c r="K10" s="82">
        <f t="shared" ref="K10:K34" si="2">SUM(I10:J10)</f>
        <v>0</v>
      </c>
    </row>
    <row r="11" spans="1:12">
      <c r="A11" s="91" t="s">
        <v>141</v>
      </c>
      <c r="B11" s="84"/>
      <c r="C11" s="84"/>
      <c r="D11" s="84"/>
      <c r="E11" s="84"/>
      <c r="F11" s="84"/>
      <c r="G11" s="84"/>
      <c r="H11" s="92">
        <f>'1-Pasqyra e Pozicioni Financiar'!D106</f>
        <v>35544476</v>
      </c>
      <c r="I11" s="84">
        <f t="shared" si="1"/>
        <v>35544476</v>
      </c>
      <c r="J11" s="92"/>
      <c r="K11" s="84">
        <f t="shared" si="2"/>
        <v>35544476</v>
      </c>
    </row>
    <row r="12" spans="1:12">
      <c r="A12" s="91" t="s">
        <v>145</v>
      </c>
      <c r="B12" s="84"/>
      <c r="C12" s="84"/>
      <c r="D12" s="84"/>
      <c r="E12" s="84"/>
      <c r="F12" s="84"/>
      <c r="G12" s="84"/>
      <c r="H12" s="92"/>
      <c r="I12" s="84">
        <f t="shared" si="1"/>
        <v>0</v>
      </c>
      <c r="J12" s="92"/>
      <c r="K12" s="84">
        <f t="shared" si="2"/>
        <v>0</v>
      </c>
    </row>
    <row r="13" spans="1:12" ht="24">
      <c r="A13" s="91" t="s">
        <v>146</v>
      </c>
      <c r="B13" s="84"/>
      <c r="C13" s="84"/>
      <c r="D13" s="84"/>
      <c r="E13" s="84"/>
      <c r="F13" s="84"/>
      <c r="G13" s="84"/>
      <c r="H13" s="84"/>
      <c r="I13" s="84">
        <f t="shared" si="1"/>
        <v>0</v>
      </c>
      <c r="J13" s="84"/>
      <c r="K13" s="84">
        <f t="shared" si="2"/>
        <v>0</v>
      </c>
    </row>
    <row r="14" spans="1:12">
      <c r="A14" s="90" t="s">
        <v>147</v>
      </c>
      <c r="B14" s="93">
        <f>SUM(B10:B13)</f>
        <v>0</v>
      </c>
      <c r="C14" s="93">
        <f t="shared" ref="C14:J14" si="3">SUM(C10:C13)</f>
        <v>0</v>
      </c>
      <c r="D14" s="93">
        <f t="shared" si="3"/>
        <v>0</v>
      </c>
      <c r="E14" s="93">
        <f t="shared" si="3"/>
        <v>0</v>
      </c>
      <c r="F14" s="93">
        <f t="shared" si="3"/>
        <v>0</v>
      </c>
      <c r="G14" s="93">
        <f t="shared" si="3"/>
        <v>0</v>
      </c>
      <c r="H14" s="94">
        <f>SUM(H10:H13)</f>
        <v>35544476</v>
      </c>
      <c r="I14" s="93">
        <f t="shared" si="1"/>
        <v>35544476</v>
      </c>
      <c r="J14" s="94">
        <f t="shared" si="3"/>
        <v>0</v>
      </c>
      <c r="K14" s="93">
        <f t="shared" si="2"/>
        <v>35544476</v>
      </c>
    </row>
    <row r="15" spans="1:12" ht="22.8">
      <c r="A15" s="90" t="s">
        <v>148</v>
      </c>
      <c r="B15" s="84"/>
      <c r="C15" s="84"/>
      <c r="D15" s="84"/>
      <c r="E15" s="84"/>
      <c r="F15" s="84"/>
      <c r="G15" s="84"/>
      <c r="H15" s="84"/>
      <c r="I15" s="84">
        <f t="shared" si="1"/>
        <v>0</v>
      </c>
      <c r="J15" s="84"/>
      <c r="K15" s="84">
        <f t="shared" si="2"/>
        <v>0</v>
      </c>
    </row>
    <row r="16" spans="1:12">
      <c r="A16" s="95" t="s">
        <v>149</v>
      </c>
      <c r="B16" s="84"/>
      <c r="C16" s="84"/>
      <c r="D16" s="84"/>
      <c r="E16" s="84"/>
      <c r="F16" s="84"/>
      <c r="G16" s="84"/>
      <c r="H16" s="84"/>
      <c r="I16" s="84">
        <f t="shared" si="1"/>
        <v>0</v>
      </c>
      <c r="J16" s="84"/>
      <c r="K16" s="84">
        <f t="shared" si="2"/>
        <v>0</v>
      </c>
    </row>
    <row r="17" spans="1:11">
      <c r="A17" s="95" t="s">
        <v>150</v>
      </c>
      <c r="B17" s="84"/>
      <c r="C17" s="84"/>
      <c r="D17" s="84"/>
      <c r="E17" s="84"/>
      <c r="F17" s="84"/>
      <c r="G17" s="96"/>
      <c r="H17" s="84"/>
      <c r="I17" s="84">
        <f t="shared" si="1"/>
        <v>0</v>
      </c>
      <c r="J17" s="84"/>
      <c r="K17" s="84">
        <f t="shared" si="2"/>
        <v>0</v>
      </c>
    </row>
    <row r="18" spans="1:11">
      <c r="A18" s="97" t="s">
        <v>196</v>
      </c>
      <c r="B18" s="84"/>
      <c r="C18" s="84"/>
      <c r="D18" s="84"/>
      <c r="E18" s="84"/>
      <c r="F18" s="84"/>
      <c r="G18" s="84"/>
      <c r="H18" s="84"/>
      <c r="I18" s="84">
        <f t="shared" si="1"/>
        <v>0</v>
      </c>
      <c r="J18" s="84"/>
      <c r="K18" s="84">
        <f t="shared" si="2"/>
        <v>0</v>
      </c>
    </row>
    <row r="19" spans="1:11" ht="22.8">
      <c r="A19" s="90" t="s">
        <v>151</v>
      </c>
      <c r="B19" s="89">
        <f>SUM(B16:B18)</f>
        <v>0</v>
      </c>
      <c r="C19" s="89">
        <f t="shared" ref="C19:J19" si="4">SUM(C16:C18)</f>
        <v>0</v>
      </c>
      <c r="D19" s="89">
        <f t="shared" si="4"/>
        <v>0</v>
      </c>
      <c r="E19" s="89">
        <f t="shared" si="4"/>
        <v>0</v>
      </c>
      <c r="F19" s="89">
        <f t="shared" si="4"/>
        <v>0</v>
      </c>
      <c r="G19" s="89">
        <f t="shared" si="4"/>
        <v>0</v>
      </c>
      <c r="H19" s="89">
        <f t="shared" si="4"/>
        <v>0</v>
      </c>
      <c r="I19" s="93">
        <f t="shared" si="1"/>
        <v>0</v>
      </c>
      <c r="J19" s="89">
        <f t="shared" si="4"/>
        <v>0</v>
      </c>
      <c r="K19" s="89">
        <f t="shared" si="2"/>
        <v>0</v>
      </c>
    </row>
    <row r="20" spans="1:11" ht="3.6" customHeight="1">
      <c r="A20" s="90"/>
      <c r="B20" s="82"/>
      <c r="C20" s="83"/>
      <c r="D20" s="82"/>
      <c r="E20" s="83"/>
      <c r="F20" s="83"/>
      <c r="G20" s="83"/>
      <c r="H20" s="84"/>
      <c r="I20" s="84"/>
      <c r="J20" s="84"/>
      <c r="K20" s="83"/>
    </row>
    <row r="21" spans="1:11" ht="12.6" thickBot="1">
      <c r="A21" s="90" t="s">
        <v>195</v>
      </c>
      <c r="B21" s="98">
        <f>B9+B14+B19</f>
        <v>100000</v>
      </c>
      <c r="C21" s="98">
        <f t="shared" ref="C21:J21" si="5">C9+C14+C19</f>
        <v>0</v>
      </c>
      <c r="D21" s="98">
        <f t="shared" si="5"/>
        <v>0</v>
      </c>
      <c r="E21" s="98">
        <f t="shared" si="5"/>
        <v>0</v>
      </c>
      <c r="F21" s="98">
        <f t="shared" si="5"/>
        <v>0</v>
      </c>
      <c r="G21" s="98">
        <f t="shared" si="5"/>
        <v>50538602</v>
      </c>
      <c r="H21" s="98">
        <f t="shared" si="5"/>
        <v>35544476</v>
      </c>
      <c r="I21" s="98">
        <f t="shared" si="1"/>
        <v>86183078</v>
      </c>
      <c r="J21" s="98">
        <f t="shared" si="5"/>
        <v>0</v>
      </c>
      <c r="K21" s="98">
        <f t="shared" si="2"/>
        <v>86183078</v>
      </c>
    </row>
    <row r="22" spans="1:11" ht="7.8" customHeight="1" thickTop="1">
      <c r="A22" s="99"/>
      <c r="B22" s="82"/>
      <c r="C22" s="82"/>
      <c r="D22" s="82"/>
      <c r="E22" s="82"/>
      <c r="F22" s="82"/>
      <c r="G22" s="82"/>
      <c r="H22" s="84"/>
      <c r="I22" s="84">
        <f t="shared" si="1"/>
        <v>0</v>
      </c>
      <c r="J22" s="84"/>
      <c r="K22" s="82">
        <f t="shared" si="2"/>
        <v>0</v>
      </c>
    </row>
    <row r="23" spans="1:11">
      <c r="A23" s="90" t="s">
        <v>144</v>
      </c>
      <c r="B23" s="84"/>
      <c r="C23" s="84"/>
      <c r="D23" s="84"/>
      <c r="E23" s="84"/>
      <c r="F23" s="84"/>
      <c r="G23" s="84"/>
      <c r="H23" s="84"/>
      <c r="I23" s="84">
        <f t="shared" si="1"/>
        <v>0</v>
      </c>
      <c r="J23" s="84"/>
      <c r="K23" s="84">
        <f t="shared" si="2"/>
        <v>0</v>
      </c>
    </row>
    <row r="24" spans="1:11">
      <c r="A24" s="91" t="s">
        <v>141</v>
      </c>
      <c r="B24" s="84"/>
      <c r="C24" s="84"/>
      <c r="D24" s="84"/>
      <c r="E24" s="84"/>
      <c r="F24" s="84"/>
      <c r="G24" s="84"/>
      <c r="H24" s="92">
        <f>'1-Pasqyra e Pozicioni Financiar'!B106</f>
        <v>36496539</v>
      </c>
      <c r="I24" s="84">
        <f t="shared" si="1"/>
        <v>36496539</v>
      </c>
      <c r="J24" s="92"/>
      <c r="K24" s="84">
        <f t="shared" si="2"/>
        <v>36496539</v>
      </c>
    </row>
    <row r="25" spans="1:11">
      <c r="A25" s="91" t="s">
        <v>145</v>
      </c>
      <c r="B25" s="84"/>
      <c r="C25" s="84"/>
      <c r="D25" s="84"/>
      <c r="E25" s="84"/>
      <c r="F25" s="84"/>
      <c r="G25" s="84"/>
      <c r="H25" s="92"/>
      <c r="I25" s="84">
        <f t="shared" si="1"/>
        <v>0</v>
      </c>
      <c r="J25" s="92"/>
      <c r="K25" s="84">
        <f t="shared" si="2"/>
        <v>0</v>
      </c>
    </row>
    <row r="26" spans="1:11" ht="13.2" customHeight="1">
      <c r="A26" s="91" t="s">
        <v>146</v>
      </c>
      <c r="B26" s="84"/>
      <c r="C26" s="84"/>
      <c r="D26" s="84"/>
      <c r="E26" s="84"/>
      <c r="F26" s="84"/>
      <c r="G26" s="84"/>
      <c r="H26" s="84"/>
      <c r="I26" s="84">
        <f t="shared" si="1"/>
        <v>0</v>
      </c>
      <c r="J26" s="84"/>
      <c r="K26" s="84">
        <f t="shared" si="2"/>
        <v>0</v>
      </c>
    </row>
    <row r="27" spans="1:11">
      <c r="A27" s="90" t="s">
        <v>147</v>
      </c>
      <c r="B27" s="93">
        <f>SUM(B24:B26)</f>
        <v>0</v>
      </c>
      <c r="C27" s="93">
        <f t="shared" ref="C27:J27" si="6">SUM(C24:C26)</f>
        <v>0</v>
      </c>
      <c r="D27" s="93">
        <f t="shared" si="6"/>
        <v>0</v>
      </c>
      <c r="E27" s="93">
        <f t="shared" si="6"/>
        <v>0</v>
      </c>
      <c r="F27" s="93">
        <f t="shared" si="6"/>
        <v>0</v>
      </c>
      <c r="G27" s="93">
        <f t="shared" si="6"/>
        <v>0</v>
      </c>
      <c r="H27" s="94">
        <f t="shared" si="6"/>
        <v>36496539</v>
      </c>
      <c r="I27" s="93">
        <f t="shared" si="1"/>
        <v>36496539</v>
      </c>
      <c r="J27" s="94">
        <f t="shared" si="6"/>
        <v>0</v>
      </c>
      <c r="K27" s="93">
        <f t="shared" si="2"/>
        <v>36496539</v>
      </c>
    </row>
    <row r="28" spans="1:11" ht="22.8">
      <c r="A28" s="90" t="s">
        <v>148</v>
      </c>
      <c r="B28" s="84"/>
      <c r="C28" s="84"/>
      <c r="D28" s="84"/>
      <c r="E28" s="84"/>
      <c r="F28" s="84"/>
      <c r="G28" s="84"/>
      <c r="H28" s="84"/>
      <c r="I28" s="84">
        <f t="shared" si="1"/>
        <v>0</v>
      </c>
      <c r="J28" s="84"/>
      <c r="K28" s="84">
        <f t="shared" si="2"/>
        <v>0</v>
      </c>
    </row>
    <row r="29" spans="1:11">
      <c r="A29" s="95" t="s">
        <v>149</v>
      </c>
      <c r="B29" s="84"/>
      <c r="C29" s="84"/>
      <c r="D29" s="84"/>
      <c r="E29" s="84"/>
      <c r="F29" s="84"/>
      <c r="G29" s="84"/>
      <c r="H29" s="84"/>
      <c r="I29" s="84">
        <f t="shared" si="1"/>
        <v>0</v>
      </c>
      <c r="J29" s="84"/>
      <c r="K29" s="84">
        <f t="shared" si="2"/>
        <v>0</v>
      </c>
    </row>
    <row r="30" spans="1:11">
      <c r="A30" s="95" t="s">
        <v>150</v>
      </c>
      <c r="B30" s="84"/>
      <c r="C30" s="84"/>
      <c r="D30" s="84"/>
      <c r="E30" s="84"/>
      <c r="F30" s="84"/>
      <c r="G30" s="84"/>
      <c r="H30" s="84"/>
      <c r="I30" s="84">
        <f t="shared" si="1"/>
        <v>0</v>
      </c>
      <c r="J30" s="84"/>
      <c r="K30" s="84">
        <f t="shared" si="2"/>
        <v>0</v>
      </c>
    </row>
    <row r="31" spans="1:11">
      <c r="A31" s="97" t="s">
        <v>196</v>
      </c>
      <c r="B31" s="84"/>
      <c r="C31" s="84"/>
      <c r="D31" s="84"/>
      <c r="E31" s="84"/>
      <c r="F31" s="84"/>
      <c r="G31" s="84"/>
      <c r="H31" s="84"/>
      <c r="I31" s="84">
        <f t="shared" si="1"/>
        <v>0</v>
      </c>
      <c r="J31" s="84"/>
      <c r="K31" s="84">
        <f t="shared" si="2"/>
        <v>0</v>
      </c>
    </row>
    <row r="32" spans="1:11" ht="22.8">
      <c r="A32" s="90" t="s">
        <v>151</v>
      </c>
      <c r="B32" s="93">
        <f>SUM(B29:B31)</f>
        <v>0</v>
      </c>
      <c r="C32" s="93">
        <f t="shared" ref="C32:J32" si="7">SUM(C29:C31)</f>
        <v>0</v>
      </c>
      <c r="D32" s="93">
        <f t="shared" si="7"/>
        <v>0</v>
      </c>
      <c r="E32" s="93">
        <f t="shared" si="7"/>
        <v>0</v>
      </c>
      <c r="F32" s="93">
        <f t="shared" si="7"/>
        <v>0</v>
      </c>
      <c r="G32" s="93">
        <f t="shared" si="7"/>
        <v>0</v>
      </c>
      <c r="H32" s="93">
        <f t="shared" si="7"/>
        <v>0</v>
      </c>
      <c r="I32" s="93">
        <f t="shared" si="1"/>
        <v>0</v>
      </c>
      <c r="J32" s="93">
        <f t="shared" si="7"/>
        <v>0</v>
      </c>
      <c r="K32" s="93">
        <f t="shared" si="2"/>
        <v>0</v>
      </c>
    </row>
    <row r="33" spans="1:11" ht="4.8" customHeight="1">
      <c r="A33" s="90"/>
      <c r="B33" s="84"/>
      <c r="C33" s="84"/>
      <c r="D33" s="84"/>
      <c r="E33" s="84"/>
      <c r="F33" s="84"/>
      <c r="G33" s="84"/>
      <c r="H33" s="84"/>
      <c r="I33" s="84"/>
      <c r="J33" s="84"/>
      <c r="K33" s="84"/>
    </row>
    <row r="34" spans="1:11" ht="12.6" thickBot="1">
      <c r="A34" s="90" t="s">
        <v>152</v>
      </c>
      <c r="B34" s="98">
        <f>B21+B27+B32</f>
        <v>100000</v>
      </c>
      <c r="C34" s="98">
        <f t="shared" ref="C34:J34" si="8">C21+C27+C32</f>
        <v>0</v>
      </c>
      <c r="D34" s="98">
        <f t="shared" si="8"/>
        <v>0</v>
      </c>
      <c r="E34" s="98">
        <f t="shared" si="8"/>
        <v>0</v>
      </c>
      <c r="F34" s="98">
        <f t="shared" si="8"/>
        <v>0</v>
      </c>
      <c r="G34" s="98">
        <f t="shared" si="8"/>
        <v>50538602</v>
      </c>
      <c r="H34" s="98">
        <f t="shared" si="8"/>
        <v>72041015</v>
      </c>
      <c r="I34" s="98">
        <f t="shared" si="1"/>
        <v>122679617</v>
      </c>
      <c r="J34" s="98">
        <f t="shared" si="8"/>
        <v>0</v>
      </c>
      <c r="K34" s="98">
        <f t="shared" si="2"/>
        <v>122679617</v>
      </c>
    </row>
    <row r="35" spans="1:11" ht="12.6" thickTop="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>
      <c r="I36" s="10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2.1-Pasqyra e Perform. (natyra)</vt:lpstr>
      <vt:lpstr>3.2-CashFlow (direkt)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2024-07-05T11:24:36Z</cp:lastPrinted>
  <dcterms:created xsi:type="dcterms:W3CDTF">2012-01-19T09:31:29Z</dcterms:created>
  <dcterms:modified xsi:type="dcterms:W3CDTF">2024-07-05T11:24:45Z</dcterms:modified>
</cp:coreProperties>
</file>