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8"/>
  </bookViews>
  <sheets>
    <sheet name="bosh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Kopertina" sheetId="8" r:id="rId8"/>
    <sheet name="Shenimet" sheetId="9" r:id="rId9"/>
  </sheets>
  <definedNames/>
  <calcPr fullCalcOnLoad="1"/>
</workbook>
</file>

<file path=xl/sharedStrings.xml><?xml version="1.0" encoding="utf-8"?>
<sst xmlns="http://schemas.openxmlformats.org/spreadsheetml/2006/main" count="375" uniqueCount="252">
  <si>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</si>
  <si>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</si>
  <si>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</si>
  <si>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</si>
  <si>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</si>
  <si>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</si>
  <si>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</si>
  <si>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</si>
  <si>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</si>
  <si>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</si>
  <si>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</si>
  <si>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</si>
  <si>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</si>
  <si>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</si>
  <si>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</si>
  <si>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</si>
  <si>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</si>
  <si>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</si>
  <si>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</si>
  <si>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</si>
  <si>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</si>
  <si>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</si>
  <si>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</si>
  <si>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</si>
  <si>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</si>
  <si>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</si>
  <si>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</si>
  <si>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</si>
  <si>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</si>
  <si>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</si>
  <si>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</si>
  <si>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</si>
  <si>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</si>
  <si>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</si>
  <si>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</si>
  <si>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</si>
  <si>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</si>
  <si>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</si>
  <si>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</si>
  <si>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</si>
  <si>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</si>
  <si>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</si>
  <si>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</si>
  <si>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</si>
  <si>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</si>
  <si>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</si>
  <si>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</si>
  <si>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</si>
  <si>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</si>
  <si>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</si>
  <si>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</si>
  <si>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</si>
  <si>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</si>
  <si>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</si>
  <si>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</si>
  <si>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</si>
  <si>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</si>
  <si>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</si>
  <si>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</si>
  <si>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</si>
  <si>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</si>
  <si>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</si>
  <si>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</si>
  <si>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</si>
  <si>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</si>
  <si>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</si>
  <si>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</si>
  <si>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</si>
  <si>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</si>
  <si>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</si>
  <si>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</si>
  <si>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</si>
  <si>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</si>
  <si>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</si>
  <si>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</si>
  <si>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</si>
  <si>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</si>
  <si>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</si>
  <si>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</si>
  <si>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</si>
  <si>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</si>
  <si>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</si>
  <si>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</si>
  <si>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</si>
  <si>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</si>
  <si>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</si>
  <si>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</si>
  <si>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</si>
  <si>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</si>
  <si>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</si>
  <si>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</si>
  <si>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</si>
  <si>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</si>
  <si>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</si>
  <si>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</si>
  <si>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</si>
  <si>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</si>
  <si>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</si>
  <si>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</si>
  <si>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</si>
  <si>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</si>
  <si>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</si>
  <si>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</si>
  <si>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</si>
  <si>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</si>
  <si>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</si>
  <si>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</si>
  <si>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</si>
  <si>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</si>
  <si>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</si>
  <si>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</si>
  <si>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</si>
  <si>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</si>
  <si>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</si>
  <si>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</si>
  <si>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</si>
  <si>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</si>
  <si>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</si>
  <si>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</si>
  <si>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</si>
  <si>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</si>
  <si>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</si>
  <si>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</si>
  <si>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</si>
  <si>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</si>
  <si>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</si>
  <si>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</si>
  <si>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</si>
  <si>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</si>
  <si>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</si>
  <si>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</si>
  <si>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TAP</t>
  </si>
  <si>
    <t>Te ardhura dhe shpenzime te tjera financiare (Gjoba)</t>
  </si>
  <si>
    <t>Shuma per tatim</t>
  </si>
  <si>
    <t>Tatimi mbi fitimin 10 %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</si>
  <si>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</si>
  <si>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</si>
  <si>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</si>
  <si>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</si>
  <si>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</si>
  <si>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</si>
  <si>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</si>
  <si>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</si>
  <si>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</si>
  <si>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</si>
  <si>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</si>
  <si>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</si>
  <si>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</si>
  <si>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</si>
  <si>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Fluksi i parave nga veprimtaria e shfrytezimit</t>
  </si>
  <si>
    <t>Emertimi dhe Forma ligjore</t>
  </si>
  <si>
    <t>Po</t>
  </si>
  <si>
    <t>Jo</t>
  </si>
  <si>
    <t>Ne   Leke</t>
  </si>
  <si>
    <t>Emertimi</t>
  </si>
  <si>
    <t>Gjendja</t>
  </si>
  <si>
    <t>Ndryshimi</t>
  </si>
  <si>
    <t>31.12.07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</si>
  <si>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</si>
  <si>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</si>
  <si>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</si>
  <si>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</si>
  <si>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</si>
  <si>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</si>
  <si>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</si>
  <si>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</si>
  <si>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</si>
  <si>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</si>
  <si>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</si>
  <si>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</si>
  <si>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</si>
  <si>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Shoqeria  </t>
  </si>
  <si>
    <t xml:space="preserve">                                                                                                Pasqyra e ndihmes fluksit monetar per vitin 2009</t>
  </si>
  <si>
    <t>Pasqyra e fluksit monetar - Metoda direkte</t>
  </si>
  <si>
    <t>Mjete monetare te arketuara nga klientat</t>
  </si>
  <si>
    <t>M.M te paguara ndaj furnitoreve dhe punonjesve</t>
  </si>
  <si>
    <t>M.M te ardhura nga veprimtarite</t>
  </si>
  <si>
    <t>Interesa te paguara</t>
  </si>
  <si>
    <t>Tatim mbi fitimin I paguar</t>
  </si>
  <si>
    <t>M.M neto nga veprimtarit e shfrytezimit</t>
  </si>
  <si>
    <t>Blerja e njesise kontrolluar Xminus parat e arktuara</t>
  </si>
  <si>
    <t>Blerja e aktiveve afatgjata materiale</t>
  </si>
  <si>
    <t>Te ardhura nga shitja e paisjeve</t>
  </si>
  <si>
    <t>Interesi arketuar</t>
  </si>
  <si>
    <t>Dividenti arketuar</t>
  </si>
  <si>
    <t>M.M neto te perdorura ne veprimtarin Investuese</t>
  </si>
  <si>
    <t>Te ardhura nga emetimi kapitalit aksioner</t>
  </si>
  <si>
    <t>Te ardhura na huamarrjet afatgjata</t>
  </si>
  <si>
    <t>Pagesa e detyrimit te qirase financiare</t>
  </si>
  <si>
    <t>Dividente te paguara</t>
  </si>
  <si>
    <t>M.M neto te perdorura ne veprimtarite financiare</t>
  </si>
  <si>
    <t xml:space="preserve">Bilanci eshte hartuar ne zbatim te ligjit 9228 date 29.04.2004"Per kontabilitetin dhe pasqyrat financiare si </t>
  </si>
  <si>
    <t>dhe te SKK Nr 2</t>
  </si>
  <si>
    <t>Politika konabile e ndjekur nga shoqeria eshte gjithashtu sipas SKK</t>
  </si>
  <si>
    <t>Kontabiliteti eshte mbajtur sipas sistemit te ditarve dhe Centralizatorit</t>
  </si>
  <si>
    <t>Pasqyra e shpenzimeve eshte hartuar sipas metodes te klasifikimit sipas natyres.</t>
  </si>
  <si>
    <t xml:space="preserve">                     Shpenzimet jane si me poshte:</t>
  </si>
  <si>
    <t>lek</t>
  </si>
  <si>
    <t>Paga</t>
  </si>
  <si>
    <t>Sigurime shoqerore</t>
  </si>
  <si>
    <t>SHUMA</t>
  </si>
  <si>
    <t>Aktivet perbehen nga</t>
  </si>
  <si>
    <t xml:space="preserve"> Banka</t>
  </si>
  <si>
    <t>Pasivet perbehen nga:</t>
  </si>
  <si>
    <t>Detyrim punonjesve</t>
  </si>
  <si>
    <t>Fitimi pashperndare</t>
  </si>
  <si>
    <t>Arbin-06</t>
  </si>
  <si>
    <t>K47129717F</t>
  </si>
  <si>
    <t>Budull,Prezeprapa Ital Coll Tirane</t>
  </si>
  <si>
    <t>TIRANE</t>
  </si>
  <si>
    <t>Tregeti artikuj te ndryshem</t>
  </si>
  <si>
    <t xml:space="preserve"> Sh.p.k Arbin-06       Tirane</t>
  </si>
  <si>
    <t>Sh.p.k    Arbin-06</t>
  </si>
  <si>
    <t>Sh.p.k     Arbin-06</t>
  </si>
  <si>
    <t>Sh.p.k   Arbin-06</t>
  </si>
  <si>
    <t>Shpk Arbin-06  Tirane</t>
  </si>
  <si>
    <t>Pozicioni me 31 dhjetor 2011</t>
  </si>
  <si>
    <t>Pozicioni me 31 dhjetor 2012</t>
  </si>
  <si>
    <t>Shyqyri   AGA</t>
  </si>
  <si>
    <t>Blerje  .Mallra</t>
  </si>
  <si>
    <t>Mallra per rishtje</t>
  </si>
  <si>
    <t>Sipas inv bashkangjitur</t>
  </si>
  <si>
    <t>TVSH kreditore</t>
  </si>
  <si>
    <t>Kapitali aksioner</t>
  </si>
  <si>
    <t>Pasqyrat    Financiare    te    Vitit   2013</t>
  </si>
  <si>
    <t>Pasqyra   e   te   Ardhurave   dhe   Shpenzimeve     2013</t>
  </si>
  <si>
    <t>Pasqyra   e   Fluksit   Monetar  -  Metoda  direkte   2013</t>
  </si>
  <si>
    <t>Pasqyra  e  Ndryshimeve  ne  Kapital  2013</t>
  </si>
  <si>
    <t>Pozicioni me 31 dhjetor 2013</t>
  </si>
  <si>
    <t>Shoqeria   Shp.k   Arbin-06</t>
  </si>
  <si>
    <t xml:space="preserve">     V I T I    2013</t>
  </si>
  <si>
    <t>01.01.2013</t>
  </si>
  <si>
    <t>31.12.2013</t>
  </si>
  <si>
    <t>29/03/2014</t>
  </si>
  <si>
    <t>Shuma</t>
  </si>
  <si>
    <t>Shoqeria jone per vitin 2013 ka realizuar te ardhura nga shitje e mallrave ne shumen 43,100,595 leke</t>
  </si>
  <si>
    <t>ne shumen 8,678,721 leke</t>
  </si>
  <si>
    <t>Ne fund te vitit 2013 gjendja e mallrave per shitje eshte ne shumen 10,131,421 leke  me shtese gjendje</t>
  </si>
  <si>
    <t xml:space="preserve">      e mallrave ne shumen 41,750,665 leke         </t>
  </si>
  <si>
    <t>. Totali I te ardhuarve eshte 50,429,386 leke</t>
  </si>
  <si>
    <t>Shpenzime trans</t>
  </si>
  <si>
    <t>Taksa doganore</t>
  </si>
  <si>
    <t>Komisione bankare</t>
  </si>
  <si>
    <t>Blerje blloqe faturash</t>
  </si>
  <si>
    <t>Telefoni</t>
  </si>
  <si>
    <t>Detyrim furnitoreve</t>
  </si>
  <si>
    <t>Detyrim t Fitimi 2013</t>
  </si>
  <si>
    <t>Fitimi vitit 2013</t>
  </si>
  <si>
    <t>Pra nga sa me siper te ardhurat tatimore jane 50,429,386 leke, shpenzimet 45,974,646 leke</t>
  </si>
  <si>
    <t xml:space="preserve">nga ku rezulton tatim fitimi ne shumen 4,454,740leke, detyrimi per tatim fitimin eshte 445,474 leke. </t>
  </si>
  <si>
    <t>Eshte paguar paradhenie ne vitin 2013 tatim-fitimi ne shumen 415,300  leke, mbetet per likujdim</t>
  </si>
  <si>
    <t>shuma 30,174 leke.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</si>
</sst>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</numFmts>
  <fonts count="6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1"/>
      <name val="Arial Narrow"/>
      <family val="2"/>
    </font>
    <font>
      <sz val="28"/>
      <name val="Bell MT"/>
      <family val="1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58" applyFont="1" applyFill="1">
      <alignment/>
      <protection/>
    </xf>
    <xf numFmtId="0" fontId="16" fillId="0" borderId="0" xfId="58" applyFont="1" applyFill="1">
      <alignment/>
      <protection/>
    </xf>
    <xf numFmtId="3" fontId="16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1" fillId="0" borderId="1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" fontId="6" fillId="0" borderId="3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3" fillId="0" borderId="2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46" fontId="6" fillId="0" borderId="32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3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3" fontId="0" fillId="0" borderId="20" xfId="0" applyNumberFormat="1" applyBorder="1" applyAlignment="1">
      <alignment vertical="center"/>
    </xf>
    <xf numFmtId="0" fontId="0" fillId="0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1" fillId="0" borderId="20" xfId="0" applyFont="1" applyBorder="1" applyAlignment="1">
      <alignment/>
    </xf>
    <xf numFmtId="3" fontId="21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3" fontId="16" fillId="0" borderId="0" xfId="44" applyNumberFormat="1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12" fillId="0" borderId="0" xfId="59" applyFont="1" applyFill="1" applyBorder="1">
      <alignment/>
      <protection/>
    </xf>
    <xf numFmtId="0" fontId="13" fillId="0" borderId="0" xfId="59" applyFont="1" applyFill="1" applyBorder="1">
      <alignment/>
      <protection/>
    </xf>
    <xf numFmtId="0" fontId="24" fillId="0" borderId="0" xfId="59" applyFont="1" applyFill="1" applyBorder="1">
      <alignment/>
      <protection/>
    </xf>
    <xf numFmtId="0" fontId="14" fillId="0" borderId="0" xfId="59" applyFont="1" applyFill="1" applyBorder="1" applyAlignment="1">
      <alignment horizontal="center"/>
      <protection/>
    </xf>
    <xf numFmtId="0" fontId="15" fillId="0" borderId="0" xfId="59" applyFont="1" applyFill="1" applyBorder="1" applyAlignment="1">
      <alignment horizontal="center"/>
      <protection/>
    </xf>
    <xf numFmtId="0" fontId="16" fillId="0" borderId="0" xfId="59" applyFont="1" applyFill="1" applyBorder="1">
      <alignment/>
      <protection/>
    </xf>
    <xf numFmtId="0" fontId="26" fillId="0" borderId="16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.28125" style="36" customWidth="1"/>
    <col min="2" max="2" width="12.57421875" style="36" customWidth="1"/>
    <col min="3" max="22" width="9.140625" style="36" customWidth="1"/>
    <col min="23" max="23" width="2.7109375" style="36" customWidth="1"/>
    <col min="24" max="24" width="4.00390625" style="36" customWidth="1"/>
    <col min="25" max="25" width="13.00390625" style="36" customWidth="1"/>
    <col min="26" max="16384" width="9.140625" style="36" customWidth="1"/>
  </cols>
  <sheetData>
    <row r="1" spans="1:25" ht="18.75">
      <c r="A1" s="232"/>
      <c r="B1" s="233"/>
      <c r="C1" s="234"/>
      <c r="D1" s="235"/>
      <c r="E1" s="234"/>
      <c r="F1" s="234"/>
      <c r="G1" s="236"/>
      <c r="H1" s="234"/>
      <c r="I1" s="234"/>
      <c r="J1" s="234"/>
      <c r="K1" s="234"/>
      <c r="L1" s="237"/>
      <c r="M1" s="237"/>
      <c r="N1" s="237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239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13.5">
      <c r="A3" s="240"/>
      <c r="B3" s="24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40"/>
      <c r="X3" s="240"/>
      <c r="Y3" s="240"/>
    </row>
    <row r="4" spans="1:25" ht="13.5">
      <c r="A4" s="240"/>
      <c r="B4" s="24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40"/>
      <c r="X4" s="240"/>
      <c r="Y4" s="240"/>
    </row>
    <row r="5" spans="1:25" ht="13.5">
      <c r="A5" s="240"/>
      <c r="B5" s="24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40"/>
      <c r="X5" s="240"/>
      <c r="Y5" s="240"/>
    </row>
    <row r="6" spans="1:25" ht="13.5">
      <c r="A6" s="240"/>
      <c r="B6" s="24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40"/>
      <c r="X6" s="240"/>
      <c r="Y6" s="240"/>
    </row>
    <row r="7" spans="1:25" ht="13.5">
      <c r="A7" s="240"/>
      <c r="B7" s="24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40"/>
      <c r="X7" s="240"/>
      <c r="Y7" s="240"/>
    </row>
    <row r="8" spans="1:25" ht="13.5">
      <c r="A8" s="240"/>
      <c r="B8" s="24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40"/>
      <c r="X8" s="240"/>
      <c r="Y8" s="240"/>
    </row>
    <row r="9" spans="1:25" ht="13.5">
      <c r="A9" s="240"/>
      <c r="B9" s="24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40"/>
      <c r="X9" s="240"/>
      <c r="Y9" s="240"/>
    </row>
    <row r="10" spans="1:25" ht="13.5">
      <c r="A10" s="240"/>
      <c r="B10" s="240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40"/>
      <c r="X10" s="240"/>
      <c r="Y10" s="240"/>
    </row>
    <row r="11" spans="1:25" ht="13.5">
      <c r="A11" s="240"/>
      <c r="B11" s="24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40"/>
      <c r="X11" s="240"/>
      <c r="Y11" s="240"/>
    </row>
    <row r="12" spans="1:25" ht="13.5">
      <c r="A12" s="240"/>
      <c r="B12" s="24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40"/>
      <c r="X12" s="240"/>
      <c r="Y12" s="240"/>
    </row>
    <row r="13" spans="1:25" ht="13.5">
      <c r="A13" s="240"/>
      <c r="B13" s="24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40"/>
      <c r="X13" s="240"/>
      <c r="Y13" s="240"/>
    </row>
    <row r="14" spans="1:25" ht="13.5">
      <c r="A14" s="240"/>
      <c r="B14" s="24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40"/>
      <c r="X14" s="240"/>
      <c r="Y14" s="240"/>
    </row>
    <row r="15" spans="1:25" ht="13.5">
      <c r="A15" s="240"/>
      <c r="B15" s="24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40"/>
      <c r="X15" s="240"/>
      <c r="Y15" s="240"/>
    </row>
    <row r="16" spans="1:25" ht="13.5">
      <c r="A16" s="240"/>
      <c r="B16" s="24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40"/>
      <c r="X16" s="240"/>
      <c r="Y16" s="240"/>
    </row>
    <row r="17" spans="1:25" ht="13.5">
      <c r="A17" s="240"/>
      <c r="B17" s="24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40"/>
      <c r="X17" s="240"/>
      <c r="Y17" s="240"/>
    </row>
    <row r="18" spans="1:25" ht="13.5">
      <c r="A18" s="240"/>
      <c r="B18" s="24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40"/>
      <c r="X18" s="240"/>
      <c r="Y18" s="240"/>
    </row>
    <row r="19" spans="1:25" ht="13.5">
      <c r="A19" s="240"/>
      <c r="B19" s="24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40"/>
      <c r="X19" s="240"/>
      <c r="Y19" s="240"/>
    </row>
    <row r="20" spans="1:25" ht="13.5">
      <c r="A20" s="240"/>
      <c r="B20" s="24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40"/>
      <c r="X20" s="240"/>
      <c r="Y20" s="240"/>
    </row>
    <row r="21" spans="1:25" ht="13.5">
      <c r="A21" s="240"/>
      <c r="B21" s="24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40"/>
      <c r="X21" s="240"/>
      <c r="Y21" s="240"/>
    </row>
    <row r="22" spans="1:25" ht="13.5">
      <c r="A22" s="240"/>
      <c r="B22" s="24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40"/>
      <c r="X22" s="240"/>
      <c r="Y22" s="240"/>
    </row>
    <row r="23" spans="1:25" ht="13.5">
      <c r="A23" s="240"/>
      <c r="B23" s="240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40"/>
      <c r="X23" s="240"/>
      <c r="Y23" s="240"/>
    </row>
    <row r="24" spans="1:25" ht="13.5">
      <c r="A24" s="240"/>
      <c r="B24" s="24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40"/>
      <c r="X24" s="240"/>
      <c r="Y24" s="240"/>
    </row>
    <row r="25" spans="1:25" ht="13.5">
      <c r="A25" s="240"/>
      <c r="B25" s="24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40"/>
      <c r="X25" s="240"/>
      <c r="Y25" s="240"/>
    </row>
    <row r="26" spans="1:25" ht="13.5">
      <c r="A26" s="240"/>
      <c r="B26" s="24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40"/>
      <c r="X26" s="240"/>
      <c r="Y26" s="240"/>
    </row>
    <row r="27" spans="1:25" ht="13.5">
      <c r="A27" s="240"/>
      <c r="B27" s="24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40"/>
      <c r="X27" s="240"/>
      <c r="Y27" s="240"/>
    </row>
    <row r="28" spans="1:25" ht="13.5">
      <c r="A28" s="240"/>
      <c r="B28" s="240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40"/>
      <c r="X28" s="240"/>
      <c r="Y28" s="240"/>
    </row>
    <row r="29" spans="1:25" ht="13.5">
      <c r="A29" s="240"/>
      <c r="B29" s="24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40"/>
      <c r="X29" s="240"/>
      <c r="Y29" s="240"/>
    </row>
    <row r="30" spans="1:25" ht="13.5">
      <c r="A30" s="240"/>
      <c r="B30" s="24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40"/>
      <c r="X30" s="240"/>
      <c r="Y30" s="240"/>
    </row>
    <row r="31" spans="1:25" ht="13.5">
      <c r="A31" s="240"/>
      <c r="B31" s="24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40"/>
      <c r="X31" s="240"/>
      <c r="Y31" s="240"/>
    </row>
    <row r="32" spans="1:25" ht="13.5">
      <c r="A32" s="240"/>
      <c r="B32" s="24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40"/>
      <c r="X32" s="240"/>
      <c r="Y32" s="240"/>
    </row>
    <row r="33" spans="1:25" ht="13.5">
      <c r="A33" s="240"/>
      <c r="B33" s="24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40"/>
      <c r="X33" s="240"/>
      <c r="Y33" s="240"/>
    </row>
    <row r="34" spans="1:25" ht="13.5">
      <c r="A34" s="240"/>
      <c r="B34" s="240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40"/>
      <c r="X34" s="240"/>
      <c r="Y34" s="240"/>
    </row>
    <row r="35" spans="1:25" ht="13.5">
      <c r="A35" s="240"/>
      <c r="B35" s="24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40"/>
      <c r="X35" s="240"/>
      <c r="Y35" s="240"/>
    </row>
    <row r="36" spans="1:25" ht="13.5">
      <c r="A36" s="240"/>
      <c r="B36" s="24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40"/>
      <c r="X36" s="240"/>
      <c r="Y36" s="240"/>
    </row>
    <row r="37" spans="1:25" ht="13.5">
      <c r="A37" s="240"/>
      <c r="B37" s="24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40"/>
      <c r="X37" s="240"/>
      <c r="Y37" s="240"/>
    </row>
    <row r="38" spans="1:25" ht="13.5">
      <c r="A38" s="240"/>
      <c r="B38" s="24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40"/>
      <c r="X38" s="240"/>
      <c r="Y38" s="240"/>
    </row>
    <row r="39" spans="1:25" ht="13.5">
      <c r="A39" s="240"/>
      <c r="B39" s="24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40"/>
      <c r="X39" s="240"/>
      <c r="Y39" s="240"/>
    </row>
    <row r="40" spans="1:25" ht="13.5">
      <c r="A40" s="240"/>
      <c r="B40" s="240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40"/>
      <c r="X40" s="240"/>
      <c r="Y40" s="240"/>
    </row>
    <row r="41" spans="1:25" ht="13.5">
      <c r="A41" s="240"/>
      <c r="B41" s="240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40"/>
      <c r="X41" s="240"/>
      <c r="Y41" s="240"/>
    </row>
    <row r="42" spans="1:25" ht="13.5">
      <c r="A42" s="240"/>
      <c r="B42" s="240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40"/>
      <c r="X42" s="240"/>
      <c r="Y42" s="240"/>
    </row>
    <row r="43" spans="1:25" ht="13.5">
      <c r="A43" s="240"/>
      <c r="B43" s="240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40"/>
      <c r="X43" s="240"/>
      <c r="Y43" s="240"/>
    </row>
    <row r="44" spans="1:25" ht="13.5">
      <c r="A44" s="240"/>
      <c r="B44" s="24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40"/>
      <c r="X44" s="240"/>
      <c r="Y44" s="240"/>
    </row>
    <row r="45" spans="1:25" ht="13.5">
      <c r="A45" s="240"/>
      <c r="B45" s="24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40"/>
      <c r="X45" s="240"/>
      <c r="Y45" s="240"/>
    </row>
    <row r="46" spans="1:25" ht="13.5">
      <c r="A46" s="240"/>
      <c r="B46" s="24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40"/>
      <c r="X46" s="240"/>
      <c r="Y46" s="240"/>
    </row>
    <row r="47" spans="1:25" ht="13.5">
      <c r="A47" s="240"/>
      <c r="B47" s="24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40"/>
      <c r="X47" s="240"/>
      <c r="Y47" s="240"/>
    </row>
    <row r="48" spans="1:25" ht="13.5">
      <c r="A48" s="240"/>
      <c r="B48" s="240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40"/>
      <c r="X48" s="240"/>
      <c r="Y48" s="240"/>
    </row>
    <row r="49" spans="1:25" ht="13.5">
      <c r="A49" s="240"/>
      <c r="B49" s="24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40"/>
      <c r="X49" s="240"/>
      <c r="Y49" s="240"/>
    </row>
    <row r="50" spans="1:25" ht="13.5">
      <c r="A50" s="240"/>
      <c r="B50" s="240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40"/>
      <c r="X50" s="240"/>
      <c r="Y50" s="240"/>
    </row>
    <row r="51" spans="1:25" ht="13.5">
      <c r="A51" s="240"/>
      <c r="B51" s="24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40"/>
      <c r="X51" s="240"/>
      <c r="Y51" s="240"/>
    </row>
    <row r="52" spans="1:25" ht="13.5">
      <c r="A52" s="240"/>
      <c r="B52" s="240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40"/>
      <c r="X52" s="240"/>
      <c r="Y52" s="240"/>
    </row>
    <row r="53" spans="1:25" ht="13.5">
      <c r="A53" s="240"/>
      <c r="B53" s="24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40"/>
      <c r="X53" s="240"/>
      <c r="Y53" s="240"/>
    </row>
    <row r="54" spans="3:15" s="37" customFormat="1" ht="12.75">
      <c r="C54" s="38">
        <f>C53-V53</f>
        <v>0</v>
      </c>
      <c r="D54" s="38">
        <f>D53-U53</f>
        <v>0</v>
      </c>
      <c r="E54" s="38">
        <f>E53-T53</f>
        <v>0</v>
      </c>
      <c r="F54" s="38">
        <f>F53-S53</f>
        <v>0</v>
      </c>
      <c r="G54" s="38">
        <f>G53-R53</f>
        <v>0</v>
      </c>
      <c r="H54" s="38">
        <f>H53-Q53</f>
        <v>0</v>
      </c>
      <c r="I54" s="38">
        <f>I53-P53</f>
        <v>0</v>
      </c>
      <c r="J54" s="38">
        <f>J53-O53</f>
        <v>0</v>
      </c>
      <c r="N54" s="231"/>
      <c r="O54" s="38"/>
    </row>
    <row r="55" spans="11:15" ht="13.5">
      <c r="K55" s="39"/>
      <c r="M55" s="38">
        <f>M53-L53</f>
        <v>0</v>
      </c>
      <c r="N55" s="38"/>
      <c r="O55" s="38"/>
    </row>
    <row r="56" spans="9:14" ht="12.75">
      <c r="I56" s="40"/>
      <c r="K56" s="41"/>
      <c r="N56" s="42"/>
    </row>
    <row r="57" spans="9:14" ht="12.75">
      <c r="I57" s="40"/>
      <c r="N57" s="42"/>
    </row>
    <row r="58" spans="9:14" ht="12.75">
      <c r="I58" s="40"/>
      <c r="L58" s="42"/>
      <c r="M58" s="42"/>
      <c r="N58" s="42"/>
    </row>
    <row r="59" ht="12.75">
      <c r="N59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4.421875" style="120" customWidth="1"/>
    <col min="2" max="2" width="3.7109375" style="121" customWidth="1"/>
    <col min="3" max="3" width="2.7109375" style="121" customWidth="1"/>
    <col min="4" max="4" width="4.00390625" style="121" customWidth="1"/>
    <col min="5" max="5" width="40.57421875" style="120" customWidth="1"/>
    <col min="6" max="6" width="8.28125" style="120" customWidth="1"/>
    <col min="7" max="8" width="15.7109375" style="122" customWidth="1"/>
    <col min="9" max="9" width="1.421875" style="120" customWidth="1"/>
    <col min="10" max="16384" width="9.140625" style="120" customWidth="1"/>
  </cols>
  <sheetData>
    <row r="1" spans="2:8" s="47" customFormat="1" ht="17.25" customHeight="1">
      <c r="B1" s="83"/>
      <c r="C1" s="83"/>
      <c r="D1" s="83"/>
      <c r="G1" s="84"/>
      <c r="H1" s="84"/>
    </row>
    <row r="2" spans="2:8" s="88" customFormat="1" ht="18">
      <c r="B2" s="85" t="s">
        <v>171</v>
      </c>
      <c r="C2" s="86"/>
      <c r="D2" s="86"/>
      <c r="E2" s="229" t="s">
        <v>211</v>
      </c>
      <c r="H2" s="89" t="s">
        <v>153</v>
      </c>
    </row>
    <row r="3" spans="2:8" s="88" customFormat="1" ht="9" customHeight="1">
      <c r="B3" s="85"/>
      <c r="C3" s="86"/>
      <c r="D3" s="86"/>
      <c r="E3" s="87"/>
      <c r="G3" s="89"/>
      <c r="H3" s="89"/>
    </row>
    <row r="4" spans="2:8" s="90" customFormat="1" ht="18" customHeight="1">
      <c r="B4" s="244" t="s">
        <v>224</v>
      </c>
      <c r="C4" s="245"/>
      <c r="D4" s="245"/>
      <c r="E4" s="245"/>
      <c r="F4" s="245"/>
      <c r="G4" s="245"/>
      <c r="H4" s="245"/>
    </row>
    <row r="5" spans="2:8" s="68" customFormat="1" ht="6.75" customHeight="1">
      <c r="B5" s="91"/>
      <c r="C5" s="91"/>
      <c r="D5" s="91"/>
      <c r="G5" s="92"/>
      <c r="H5" s="92"/>
    </row>
    <row r="6" spans="2:8" s="68" customFormat="1" ht="12" customHeight="1">
      <c r="B6" s="249" t="s">
        <v>2</v>
      </c>
      <c r="C6" s="251" t="s">
        <v>8</v>
      </c>
      <c r="D6" s="252"/>
      <c r="E6" s="253"/>
      <c r="F6" s="249" t="s">
        <v>9</v>
      </c>
      <c r="G6" s="95" t="s">
        <v>129</v>
      </c>
      <c r="H6" s="95" t="s">
        <v>129</v>
      </c>
    </row>
    <row r="7" spans="2:8" s="68" customFormat="1" ht="12" customHeight="1">
      <c r="B7" s="250"/>
      <c r="C7" s="254"/>
      <c r="D7" s="255"/>
      <c r="E7" s="256"/>
      <c r="F7" s="250"/>
      <c r="G7" s="96" t="s">
        <v>130</v>
      </c>
      <c r="H7" s="97" t="s">
        <v>135</v>
      </c>
    </row>
    <row r="8" spans="2:8" s="102" customFormat="1" ht="24.75" customHeight="1">
      <c r="B8" s="98" t="s">
        <v>3</v>
      </c>
      <c r="C8" s="246" t="s">
        <v>136</v>
      </c>
      <c r="D8" s="247"/>
      <c r="E8" s="248"/>
      <c r="F8" s="100"/>
      <c r="G8" s="101">
        <f>G9+G13+G21+G29</f>
        <v>14068963</v>
      </c>
      <c r="H8" s="101">
        <f>H9+H13+H21+H29</f>
        <v>6715880</v>
      </c>
    </row>
    <row r="9" spans="2:8" s="102" customFormat="1" ht="16.5" customHeight="1">
      <c r="B9" s="103"/>
      <c r="C9" s="99">
        <v>1</v>
      </c>
      <c r="D9" s="94" t="s">
        <v>10</v>
      </c>
      <c r="E9" s="104"/>
      <c r="F9" s="105"/>
      <c r="G9" s="101">
        <f>G10+G11</f>
        <v>1911259</v>
      </c>
      <c r="H9" s="101">
        <f>H10+H11</f>
        <v>4972640</v>
      </c>
    </row>
    <row r="10" spans="2:8" s="110" customFormat="1" ht="16.5" customHeight="1">
      <c r="B10" s="103"/>
      <c r="C10" s="99"/>
      <c r="D10" s="106" t="s">
        <v>96</v>
      </c>
      <c r="E10" s="107" t="s">
        <v>29</v>
      </c>
      <c r="F10" s="108"/>
      <c r="G10" s="109">
        <v>1911259</v>
      </c>
      <c r="H10" s="109">
        <v>1998656</v>
      </c>
    </row>
    <row r="11" spans="2:8" s="110" customFormat="1" ht="16.5" customHeight="1">
      <c r="B11" s="111"/>
      <c r="C11" s="99"/>
      <c r="D11" s="106" t="s">
        <v>96</v>
      </c>
      <c r="E11" s="107" t="s">
        <v>30</v>
      </c>
      <c r="F11" s="108"/>
      <c r="G11" s="109"/>
      <c r="H11" s="109">
        <v>2973984</v>
      </c>
    </row>
    <row r="12" spans="2:8" s="102" customFormat="1" ht="16.5" customHeight="1">
      <c r="B12" s="111"/>
      <c r="C12" s="99">
        <v>2</v>
      </c>
      <c r="D12" s="94" t="s">
        <v>137</v>
      </c>
      <c r="E12" s="104"/>
      <c r="F12" s="105"/>
      <c r="G12" s="101"/>
      <c r="H12" s="101"/>
    </row>
    <row r="13" spans="2:8" s="102" customFormat="1" ht="16.5" customHeight="1">
      <c r="B13" s="103"/>
      <c r="C13" s="99">
        <v>3</v>
      </c>
      <c r="D13" s="94" t="s">
        <v>138</v>
      </c>
      <c r="E13" s="104"/>
      <c r="F13" s="105"/>
      <c r="G13" s="101">
        <f>G14+G15+G16+G17</f>
        <v>2026283</v>
      </c>
      <c r="H13" s="101">
        <f>H14+H15+H16+H17</f>
        <v>290540</v>
      </c>
    </row>
    <row r="14" spans="2:8" s="110" customFormat="1" ht="16.5" customHeight="1">
      <c r="B14" s="103"/>
      <c r="C14" s="112"/>
      <c r="D14" s="106" t="s">
        <v>96</v>
      </c>
      <c r="E14" s="107" t="s">
        <v>97</v>
      </c>
      <c r="F14" s="108"/>
      <c r="G14" s="109">
        <v>0</v>
      </c>
      <c r="H14" s="109">
        <v>0</v>
      </c>
    </row>
    <row r="15" spans="2:8" s="110" customFormat="1" ht="16.5" customHeight="1">
      <c r="B15" s="111"/>
      <c r="C15" s="113"/>
      <c r="D15" s="114" t="s">
        <v>96</v>
      </c>
      <c r="E15" s="107" t="s">
        <v>98</v>
      </c>
      <c r="F15" s="108"/>
      <c r="G15" s="109"/>
      <c r="H15" s="109"/>
    </row>
    <row r="16" spans="2:8" s="110" customFormat="1" ht="16.5" customHeight="1">
      <c r="B16" s="111"/>
      <c r="C16" s="113"/>
      <c r="D16" s="114" t="s">
        <v>96</v>
      </c>
      <c r="E16" s="107" t="s">
        <v>99</v>
      </c>
      <c r="F16" s="108"/>
      <c r="G16" s="109"/>
      <c r="H16" s="109"/>
    </row>
    <row r="17" spans="2:8" s="110" customFormat="1" ht="16.5" customHeight="1">
      <c r="B17" s="111"/>
      <c r="C17" s="113"/>
      <c r="D17" s="114" t="s">
        <v>96</v>
      </c>
      <c r="E17" s="107" t="s">
        <v>100</v>
      </c>
      <c r="F17" s="108"/>
      <c r="G17" s="109">
        <v>2026283</v>
      </c>
      <c r="H17" s="109">
        <v>290540</v>
      </c>
    </row>
    <row r="18" spans="2:8" s="110" customFormat="1" ht="16.5" customHeight="1">
      <c r="B18" s="111"/>
      <c r="C18" s="113"/>
      <c r="D18" s="114" t="s">
        <v>96</v>
      </c>
      <c r="E18" s="107" t="s">
        <v>103</v>
      </c>
      <c r="F18" s="108"/>
      <c r="G18" s="109"/>
      <c r="H18" s="109"/>
    </row>
    <row r="19" spans="2:8" s="110" customFormat="1" ht="16.5" customHeight="1">
      <c r="B19" s="111"/>
      <c r="C19" s="113"/>
      <c r="D19" s="114" t="s">
        <v>96</v>
      </c>
      <c r="E19" s="107"/>
      <c r="F19" s="108"/>
      <c r="G19" s="109"/>
      <c r="H19" s="109"/>
    </row>
    <row r="20" spans="2:8" s="110" customFormat="1" ht="16.5" customHeight="1">
      <c r="B20" s="111"/>
      <c r="C20" s="113"/>
      <c r="D20" s="114" t="s">
        <v>96</v>
      </c>
      <c r="E20" s="107"/>
      <c r="F20" s="108"/>
      <c r="G20" s="109"/>
      <c r="H20" s="109"/>
    </row>
    <row r="21" spans="2:8" s="102" customFormat="1" ht="16.5" customHeight="1">
      <c r="B21" s="111"/>
      <c r="C21" s="99">
        <v>4</v>
      </c>
      <c r="D21" s="94" t="s">
        <v>11</v>
      </c>
      <c r="E21" s="104"/>
      <c r="F21" s="105"/>
      <c r="G21" s="101">
        <f>G26</f>
        <v>10131421</v>
      </c>
      <c r="H21" s="101">
        <f>H26</f>
        <v>1452700</v>
      </c>
    </row>
    <row r="22" spans="2:8" s="110" customFormat="1" ht="16.5" customHeight="1">
      <c r="B22" s="103"/>
      <c r="C22" s="112"/>
      <c r="D22" s="106" t="s">
        <v>96</v>
      </c>
      <c r="E22" s="107" t="s">
        <v>12</v>
      </c>
      <c r="F22" s="108"/>
      <c r="G22" s="109"/>
      <c r="H22" s="109"/>
    </row>
    <row r="23" spans="2:8" s="110" customFormat="1" ht="16.5" customHeight="1">
      <c r="B23" s="111"/>
      <c r="C23" s="113"/>
      <c r="D23" s="114" t="s">
        <v>96</v>
      </c>
      <c r="E23" s="107" t="s">
        <v>102</v>
      </c>
      <c r="F23" s="108"/>
      <c r="G23" s="109"/>
      <c r="H23" s="109"/>
    </row>
    <row r="24" spans="2:8" s="110" customFormat="1" ht="16.5" customHeight="1">
      <c r="B24" s="111"/>
      <c r="C24" s="113"/>
      <c r="D24" s="114" t="s">
        <v>96</v>
      </c>
      <c r="E24" s="107" t="s">
        <v>13</v>
      </c>
      <c r="F24" s="108"/>
      <c r="G24" s="109"/>
      <c r="H24" s="109"/>
    </row>
    <row r="25" spans="2:8" s="110" customFormat="1" ht="16.5" customHeight="1">
      <c r="B25" s="111"/>
      <c r="C25" s="113"/>
      <c r="D25" s="114" t="s">
        <v>96</v>
      </c>
      <c r="E25" s="107" t="s">
        <v>141</v>
      </c>
      <c r="F25" s="108"/>
      <c r="G25" s="109"/>
      <c r="H25" s="109"/>
    </row>
    <row r="26" spans="2:8" s="110" customFormat="1" ht="16.5" customHeight="1">
      <c r="B26" s="111"/>
      <c r="C26" s="113"/>
      <c r="D26" s="114" t="s">
        <v>96</v>
      </c>
      <c r="E26" s="107" t="s">
        <v>14</v>
      </c>
      <c r="F26" s="108"/>
      <c r="G26" s="109">
        <v>10131421</v>
      </c>
      <c r="H26" s="109">
        <v>1452700</v>
      </c>
    </row>
    <row r="27" spans="2:8" s="110" customFormat="1" ht="16.5" customHeight="1">
      <c r="B27" s="111"/>
      <c r="C27" s="113"/>
      <c r="D27" s="114" t="s">
        <v>96</v>
      </c>
      <c r="E27" s="107" t="s">
        <v>15</v>
      </c>
      <c r="F27" s="108"/>
      <c r="G27" s="109"/>
      <c r="H27" s="109"/>
    </row>
    <row r="28" spans="2:8" s="110" customFormat="1" ht="16.5" customHeight="1">
      <c r="B28" s="111"/>
      <c r="C28" s="113"/>
      <c r="D28" s="114" t="s">
        <v>96</v>
      </c>
      <c r="E28" s="107"/>
      <c r="F28" s="108"/>
      <c r="G28" s="109"/>
      <c r="H28" s="109"/>
    </row>
    <row r="29" spans="2:8" s="102" customFormat="1" ht="16.5" customHeight="1">
      <c r="B29" s="111"/>
      <c r="C29" s="99">
        <v>5</v>
      </c>
      <c r="D29" s="94" t="s">
        <v>139</v>
      </c>
      <c r="E29" s="104"/>
      <c r="F29" s="105"/>
      <c r="G29" s="101"/>
      <c r="H29" s="101"/>
    </row>
    <row r="30" spans="2:8" s="102" customFormat="1" ht="16.5" customHeight="1">
      <c r="B30" s="103"/>
      <c r="C30" s="99">
        <v>6</v>
      </c>
      <c r="D30" s="94" t="s">
        <v>140</v>
      </c>
      <c r="E30" s="104"/>
      <c r="F30" s="105"/>
      <c r="G30" s="101"/>
      <c r="H30" s="101"/>
    </row>
    <row r="31" spans="2:8" s="102" customFormat="1" ht="16.5" customHeight="1">
      <c r="B31" s="103"/>
      <c r="C31" s="99">
        <v>7</v>
      </c>
      <c r="D31" s="94" t="s">
        <v>16</v>
      </c>
      <c r="E31" s="104"/>
      <c r="F31" s="105"/>
      <c r="G31" s="101"/>
      <c r="H31" s="101"/>
    </row>
    <row r="32" spans="2:8" s="102" customFormat="1" ht="16.5" customHeight="1">
      <c r="B32" s="103"/>
      <c r="C32" s="99"/>
      <c r="D32" s="106" t="s">
        <v>96</v>
      </c>
      <c r="E32" s="104" t="s">
        <v>142</v>
      </c>
      <c r="F32" s="105"/>
      <c r="G32" s="101"/>
      <c r="H32" s="101"/>
    </row>
    <row r="33" spans="2:8" s="102" customFormat="1" ht="16.5" customHeight="1">
      <c r="B33" s="103"/>
      <c r="C33" s="99"/>
      <c r="D33" s="106" t="s">
        <v>96</v>
      </c>
      <c r="E33" s="104"/>
      <c r="F33" s="105"/>
      <c r="G33" s="101"/>
      <c r="H33" s="101"/>
    </row>
    <row r="34" spans="2:8" s="102" customFormat="1" ht="24.75" customHeight="1">
      <c r="B34" s="115" t="s">
        <v>4</v>
      </c>
      <c r="C34" s="246" t="s">
        <v>17</v>
      </c>
      <c r="D34" s="247"/>
      <c r="E34" s="248"/>
      <c r="F34" s="105"/>
      <c r="G34" s="101">
        <f>G39+G42</f>
        <v>3013627</v>
      </c>
      <c r="H34" s="101">
        <f>H39+H42</f>
        <v>3013627</v>
      </c>
    </row>
    <row r="35" spans="2:8" s="102" customFormat="1" ht="16.5" customHeight="1">
      <c r="B35" s="103"/>
      <c r="C35" s="99">
        <v>1</v>
      </c>
      <c r="D35" s="94" t="s">
        <v>18</v>
      </c>
      <c r="E35" s="104"/>
      <c r="F35" s="105"/>
      <c r="G35" s="101"/>
      <c r="H35" s="101"/>
    </row>
    <row r="36" spans="2:8" s="102" customFormat="1" ht="16.5" customHeight="1">
      <c r="B36" s="103"/>
      <c r="C36" s="99">
        <v>2</v>
      </c>
      <c r="D36" s="94" t="s">
        <v>19</v>
      </c>
      <c r="E36" s="116"/>
      <c r="F36" s="105"/>
      <c r="G36" s="101"/>
      <c r="H36" s="101"/>
    </row>
    <row r="37" spans="2:8" s="110" customFormat="1" ht="16.5" customHeight="1">
      <c r="B37" s="103"/>
      <c r="C37" s="112"/>
      <c r="D37" s="106" t="s">
        <v>96</v>
      </c>
      <c r="E37" s="107" t="s">
        <v>24</v>
      </c>
      <c r="F37" s="108"/>
      <c r="G37" s="109"/>
      <c r="H37" s="109"/>
    </row>
    <row r="38" spans="2:8" s="110" customFormat="1" ht="16.5" customHeight="1">
      <c r="B38" s="111"/>
      <c r="C38" s="113"/>
      <c r="D38" s="114" t="s">
        <v>96</v>
      </c>
      <c r="E38" s="107" t="s">
        <v>5</v>
      </c>
      <c r="F38" s="108"/>
      <c r="G38" s="109"/>
      <c r="H38" s="109"/>
    </row>
    <row r="39" spans="2:8" s="110" customFormat="1" ht="16.5" customHeight="1">
      <c r="B39" s="111"/>
      <c r="C39" s="113"/>
      <c r="D39" s="114" t="s">
        <v>96</v>
      </c>
      <c r="E39" s="107" t="s">
        <v>101</v>
      </c>
      <c r="F39" s="108"/>
      <c r="G39" s="109">
        <v>3013627</v>
      </c>
      <c r="H39" s="109">
        <v>3013627</v>
      </c>
    </row>
    <row r="40" spans="2:8" s="110" customFormat="1" ht="16.5" customHeight="1">
      <c r="B40" s="111"/>
      <c r="C40" s="113"/>
      <c r="D40" s="114" t="s">
        <v>96</v>
      </c>
      <c r="E40" s="107" t="s">
        <v>110</v>
      </c>
      <c r="F40" s="108"/>
      <c r="G40" s="109"/>
      <c r="H40" s="109"/>
    </row>
    <row r="41" spans="2:8" s="102" customFormat="1" ht="16.5" customHeight="1">
      <c r="B41" s="111"/>
      <c r="C41" s="99">
        <v>3</v>
      </c>
      <c r="D41" s="94" t="s">
        <v>20</v>
      </c>
      <c r="E41" s="104"/>
      <c r="F41" s="105"/>
      <c r="G41" s="101"/>
      <c r="H41" s="101"/>
    </row>
    <row r="42" spans="2:8" s="102" customFormat="1" ht="16.5" customHeight="1">
      <c r="B42" s="103"/>
      <c r="C42" s="99">
        <v>4</v>
      </c>
      <c r="D42" s="94" t="s">
        <v>21</v>
      </c>
      <c r="E42" s="104"/>
      <c r="F42" s="105"/>
      <c r="G42" s="101"/>
      <c r="H42" s="101"/>
    </row>
    <row r="43" spans="2:8" s="102" customFormat="1" ht="16.5" customHeight="1">
      <c r="B43" s="103"/>
      <c r="C43" s="99">
        <v>5</v>
      </c>
      <c r="D43" s="94" t="s">
        <v>22</v>
      </c>
      <c r="E43" s="104"/>
      <c r="F43" s="105"/>
      <c r="G43" s="101"/>
      <c r="H43" s="101"/>
    </row>
    <row r="44" spans="2:8" s="102" customFormat="1" ht="16.5" customHeight="1">
      <c r="B44" s="103"/>
      <c r="C44" s="99">
        <v>6</v>
      </c>
      <c r="D44" s="94" t="s">
        <v>23</v>
      </c>
      <c r="E44" s="104"/>
      <c r="F44" s="105"/>
      <c r="G44" s="101"/>
      <c r="H44" s="101"/>
    </row>
    <row r="45" spans="2:8" s="102" customFormat="1" ht="30" customHeight="1">
      <c r="B45" s="105"/>
      <c r="C45" s="246" t="s">
        <v>54</v>
      </c>
      <c r="D45" s="247"/>
      <c r="E45" s="248"/>
      <c r="F45" s="105"/>
      <c r="G45" s="101">
        <f>G34+G8</f>
        <v>17082590</v>
      </c>
      <c r="H45" s="101">
        <f>H34+H8</f>
        <v>9729507</v>
      </c>
    </row>
    <row r="46" spans="2:8" s="102" customFormat="1" ht="9.75" customHeight="1">
      <c r="B46" s="117"/>
      <c r="C46" s="117"/>
      <c r="D46" s="117"/>
      <c r="E46" s="117"/>
      <c r="F46" s="118"/>
      <c r="G46" s="119"/>
      <c r="H46" s="119"/>
    </row>
    <row r="47" spans="2:8" s="102" customFormat="1" ht="15.75" customHeight="1">
      <c r="B47" s="117"/>
      <c r="C47" s="117"/>
      <c r="D47" s="117"/>
      <c r="E47" s="117"/>
      <c r="F47" s="118"/>
      <c r="G47" s="119"/>
      <c r="H47" s="119"/>
    </row>
    <row r="83" ht="12.75">
      <c r="K83" s="243" t="s">
        <v>234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33">
      <selection activeCell="E54" sqref="E54"/>
    </sheetView>
  </sheetViews>
  <sheetFormatPr defaultColWidth="9.140625" defaultRowHeight="12.75"/>
  <cols>
    <col min="1" max="1" width="7.00390625" style="120" customWidth="1"/>
    <col min="2" max="2" width="3.7109375" style="121" customWidth="1"/>
    <col min="3" max="3" width="2.7109375" style="121" customWidth="1"/>
    <col min="4" max="4" width="4.00390625" style="121" customWidth="1"/>
    <col min="5" max="5" width="40.57421875" style="120" customWidth="1"/>
    <col min="6" max="6" width="8.28125" style="120" customWidth="1"/>
    <col min="7" max="8" width="15.7109375" style="122" customWidth="1"/>
    <col min="9" max="9" width="1.421875" style="120" customWidth="1"/>
    <col min="10" max="16384" width="9.140625" style="120" customWidth="1"/>
  </cols>
  <sheetData>
    <row r="2" spans="2:8" s="88" customFormat="1" ht="18">
      <c r="B2" s="85" t="s">
        <v>171</v>
      </c>
      <c r="C2" s="86"/>
      <c r="D2" s="86"/>
      <c r="E2" s="229" t="s">
        <v>212</v>
      </c>
      <c r="H2" s="89" t="s">
        <v>153</v>
      </c>
    </row>
    <row r="3" spans="2:8" s="88" customFormat="1" ht="6" customHeight="1">
      <c r="B3" s="85"/>
      <c r="C3" s="86"/>
      <c r="D3" s="86"/>
      <c r="E3" s="87"/>
      <c r="G3" s="89"/>
      <c r="H3" s="89"/>
    </row>
    <row r="4" spans="2:8" s="90" customFormat="1" ht="18" customHeight="1">
      <c r="B4" s="244" t="s">
        <v>224</v>
      </c>
      <c r="C4" s="245"/>
      <c r="D4" s="245"/>
      <c r="E4" s="245"/>
      <c r="F4" s="245"/>
      <c r="G4" s="245"/>
      <c r="H4" s="245"/>
    </row>
    <row r="5" spans="2:8" s="68" customFormat="1" ht="6.75" customHeight="1">
      <c r="B5" s="91"/>
      <c r="C5" s="91"/>
      <c r="D5" s="91"/>
      <c r="G5" s="92"/>
      <c r="H5" s="92"/>
    </row>
    <row r="6" spans="2:8" s="90" customFormat="1" ht="15.75" customHeight="1">
      <c r="B6" s="249" t="s">
        <v>2</v>
      </c>
      <c r="C6" s="251" t="s">
        <v>49</v>
      </c>
      <c r="D6" s="252"/>
      <c r="E6" s="253"/>
      <c r="F6" s="249" t="s">
        <v>9</v>
      </c>
      <c r="G6" s="95"/>
      <c r="H6" s="95"/>
    </row>
    <row r="7" spans="2:8" s="90" customFormat="1" ht="15.75" customHeight="1">
      <c r="B7" s="250"/>
      <c r="C7" s="254"/>
      <c r="D7" s="255"/>
      <c r="E7" s="256"/>
      <c r="F7" s="250"/>
      <c r="G7" s="96"/>
      <c r="H7" s="97"/>
    </row>
    <row r="8" spans="2:8" s="102" customFormat="1" ht="24.75" customHeight="1">
      <c r="B8" s="115" t="s">
        <v>3</v>
      </c>
      <c r="C8" s="246" t="s">
        <v>50</v>
      </c>
      <c r="D8" s="247"/>
      <c r="E8" s="248"/>
      <c r="F8" s="105"/>
      <c r="G8" s="101">
        <f>G13</f>
        <v>3482234</v>
      </c>
      <c r="H8" s="101">
        <f>H13</f>
        <v>138417</v>
      </c>
    </row>
    <row r="9" spans="2:8" s="102" customFormat="1" ht="15.75" customHeight="1">
      <c r="B9" s="103"/>
      <c r="C9" s="99">
        <v>1</v>
      </c>
      <c r="D9" s="94" t="s">
        <v>25</v>
      </c>
      <c r="E9" s="104"/>
      <c r="F9" s="105"/>
      <c r="G9" s="101"/>
      <c r="H9" s="101"/>
    </row>
    <row r="10" spans="2:8" s="102" customFormat="1" ht="15.75" customHeight="1">
      <c r="B10" s="103"/>
      <c r="C10" s="99">
        <v>2</v>
      </c>
      <c r="D10" s="94" t="s">
        <v>26</v>
      </c>
      <c r="E10" s="104"/>
      <c r="F10" s="105"/>
      <c r="G10" s="101"/>
      <c r="H10" s="101"/>
    </row>
    <row r="11" spans="2:8" s="110" customFormat="1" ht="15.75" customHeight="1">
      <c r="B11" s="103"/>
      <c r="C11" s="112"/>
      <c r="D11" s="106" t="s">
        <v>96</v>
      </c>
      <c r="E11" s="107" t="s">
        <v>104</v>
      </c>
      <c r="F11" s="108"/>
      <c r="G11" s="109"/>
      <c r="H11" s="109"/>
    </row>
    <row r="12" spans="2:8" s="110" customFormat="1" ht="15.75" customHeight="1">
      <c r="B12" s="111"/>
      <c r="C12" s="113"/>
      <c r="D12" s="114" t="s">
        <v>96</v>
      </c>
      <c r="E12" s="107" t="s">
        <v>143</v>
      </c>
      <c r="F12" s="108"/>
      <c r="G12" s="109"/>
      <c r="H12" s="109"/>
    </row>
    <row r="13" spans="2:8" s="102" customFormat="1" ht="15.75" customHeight="1">
      <c r="B13" s="111"/>
      <c r="C13" s="99">
        <v>3</v>
      </c>
      <c r="D13" s="94" t="s">
        <v>27</v>
      </c>
      <c r="E13" s="104"/>
      <c r="F13" s="105"/>
      <c r="G13" s="101">
        <f>G14+G15+G16+G17+G18+G20+G21</f>
        <v>3482234</v>
      </c>
      <c r="H13" s="101">
        <f>H14+H15+H16+H17+H18+H20+H21</f>
        <v>138417</v>
      </c>
    </row>
    <row r="14" spans="2:8" s="110" customFormat="1" ht="15.75" customHeight="1">
      <c r="B14" s="103"/>
      <c r="C14" s="112"/>
      <c r="D14" s="106" t="s">
        <v>96</v>
      </c>
      <c r="E14" s="107" t="s">
        <v>33</v>
      </c>
      <c r="F14" s="108"/>
      <c r="G14" s="109">
        <v>2101949</v>
      </c>
      <c r="H14" s="109">
        <v>0</v>
      </c>
    </row>
    <row r="15" spans="2:8" s="110" customFormat="1" ht="15.75" customHeight="1">
      <c r="B15" s="111"/>
      <c r="C15" s="113"/>
      <c r="D15" s="114" t="s">
        <v>96</v>
      </c>
      <c r="E15" s="107" t="s">
        <v>64</v>
      </c>
      <c r="F15" s="108"/>
      <c r="G15" s="109">
        <v>1312294</v>
      </c>
      <c r="H15" s="109">
        <v>64158</v>
      </c>
    </row>
    <row r="16" spans="2:8" s="110" customFormat="1" ht="15.75" customHeight="1">
      <c r="B16" s="111"/>
      <c r="C16" s="113"/>
      <c r="D16" s="114" t="s">
        <v>96</v>
      </c>
      <c r="E16" s="107" t="s">
        <v>105</v>
      </c>
      <c r="F16" s="108"/>
      <c r="G16" s="109">
        <v>34317</v>
      </c>
      <c r="H16" s="109">
        <v>27342</v>
      </c>
    </row>
    <row r="17" spans="2:8" s="110" customFormat="1" ht="15.75" customHeight="1">
      <c r="B17" s="111"/>
      <c r="C17" s="113"/>
      <c r="D17" s="114" t="s">
        <v>96</v>
      </c>
      <c r="E17" s="107" t="s">
        <v>106</v>
      </c>
      <c r="F17" s="108"/>
      <c r="G17" s="109">
        <v>3500</v>
      </c>
      <c r="H17" s="109">
        <v>6500</v>
      </c>
    </row>
    <row r="18" spans="2:8" s="110" customFormat="1" ht="15.75" customHeight="1">
      <c r="B18" s="111"/>
      <c r="C18" s="113"/>
      <c r="D18" s="114" t="s">
        <v>96</v>
      </c>
      <c r="E18" s="107" t="s">
        <v>107</v>
      </c>
      <c r="F18" s="108"/>
      <c r="G18" s="109">
        <v>30174</v>
      </c>
      <c r="H18" s="109">
        <v>40417</v>
      </c>
    </row>
    <row r="19" spans="2:8" s="110" customFormat="1" ht="15.75" customHeight="1">
      <c r="B19" s="111"/>
      <c r="C19" s="113"/>
      <c r="D19" s="114" t="s">
        <v>96</v>
      </c>
      <c r="E19" s="107" t="s">
        <v>108</v>
      </c>
      <c r="F19" s="108"/>
      <c r="G19" s="109"/>
      <c r="H19" s="109"/>
    </row>
    <row r="20" spans="2:8" s="110" customFormat="1" ht="15.75" customHeight="1">
      <c r="B20" s="111"/>
      <c r="C20" s="113"/>
      <c r="D20" s="114" t="s">
        <v>96</v>
      </c>
      <c r="E20" s="107" t="s">
        <v>109</v>
      </c>
      <c r="F20" s="108"/>
      <c r="G20" s="109">
        <v>0</v>
      </c>
      <c r="H20" s="109">
        <v>0</v>
      </c>
    </row>
    <row r="21" spans="2:8" s="110" customFormat="1" ht="15.75" customHeight="1">
      <c r="B21" s="111"/>
      <c r="C21" s="113"/>
      <c r="D21" s="114" t="s">
        <v>96</v>
      </c>
      <c r="E21" s="107" t="s">
        <v>103</v>
      </c>
      <c r="F21" s="108"/>
      <c r="G21" s="109">
        <v>0</v>
      </c>
      <c r="H21" s="109">
        <v>0</v>
      </c>
    </row>
    <row r="22" spans="2:8" s="110" customFormat="1" ht="15.75" customHeight="1">
      <c r="B22" s="111"/>
      <c r="C22" s="113"/>
      <c r="D22" s="114" t="s">
        <v>96</v>
      </c>
      <c r="E22" s="107" t="s">
        <v>112</v>
      </c>
      <c r="F22" s="108"/>
      <c r="G22" s="109"/>
      <c r="H22" s="109"/>
    </row>
    <row r="23" spans="2:8" s="110" customFormat="1" ht="15.75" customHeight="1">
      <c r="B23" s="111"/>
      <c r="C23" s="113"/>
      <c r="D23" s="114" t="s">
        <v>96</v>
      </c>
      <c r="E23" s="107" t="s">
        <v>111</v>
      </c>
      <c r="F23" s="108"/>
      <c r="G23" s="109"/>
      <c r="H23" s="109"/>
    </row>
    <row r="24" spans="2:8" s="102" customFormat="1" ht="15.75" customHeight="1">
      <c r="B24" s="111"/>
      <c r="C24" s="99">
        <v>4</v>
      </c>
      <c r="D24" s="94" t="s">
        <v>28</v>
      </c>
      <c r="E24" s="104"/>
      <c r="F24" s="105"/>
      <c r="G24" s="101"/>
      <c r="H24" s="101"/>
    </row>
    <row r="25" spans="2:8" s="102" customFormat="1" ht="15.75" customHeight="1">
      <c r="B25" s="103"/>
      <c r="C25" s="99">
        <v>5</v>
      </c>
      <c r="D25" s="94" t="s">
        <v>144</v>
      </c>
      <c r="E25" s="104"/>
      <c r="F25" s="105"/>
      <c r="G25" s="101"/>
      <c r="H25" s="101"/>
    </row>
    <row r="26" spans="2:8" s="102" customFormat="1" ht="24.75" customHeight="1">
      <c r="B26" s="115" t="s">
        <v>4</v>
      </c>
      <c r="C26" s="246" t="s">
        <v>51</v>
      </c>
      <c r="D26" s="247"/>
      <c r="E26" s="248"/>
      <c r="F26" s="105"/>
      <c r="G26" s="101"/>
      <c r="H26" s="101"/>
    </row>
    <row r="27" spans="2:8" s="102" customFormat="1" ht="15.75" customHeight="1">
      <c r="B27" s="103"/>
      <c r="C27" s="99">
        <v>1</v>
      </c>
      <c r="D27" s="94" t="s">
        <v>34</v>
      </c>
      <c r="E27" s="116"/>
      <c r="F27" s="105"/>
      <c r="G27" s="101"/>
      <c r="H27" s="101"/>
    </row>
    <row r="28" spans="2:8" s="110" customFormat="1" ht="15.75" customHeight="1">
      <c r="B28" s="103"/>
      <c r="C28" s="112"/>
      <c r="D28" s="106" t="s">
        <v>96</v>
      </c>
      <c r="E28" s="107" t="s">
        <v>35</v>
      </c>
      <c r="F28" s="108"/>
      <c r="G28" s="109"/>
      <c r="H28" s="109"/>
    </row>
    <row r="29" spans="2:8" s="110" customFormat="1" ht="15.75" customHeight="1">
      <c r="B29" s="111"/>
      <c r="C29" s="113"/>
      <c r="D29" s="114" t="s">
        <v>96</v>
      </c>
      <c r="E29" s="107" t="s">
        <v>31</v>
      </c>
      <c r="F29" s="108"/>
      <c r="G29" s="109"/>
      <c r="H29" s="109"/>
    </row>
    <row r="30" spans="2:8" s="102" customFormat="1" ht="15.75" customHeight="1">
      <c r="B30" s="111"/>
      <c r="C30" s="99">
        <v>2</v>
      </c>
      <c r="D30" s="94" t="s">
        <v>36</v>
      </c>
      <c r="E30" s="104"/>
      <c r="F30" s="105"/>
      <c r="G30" s="101"/>
      <c r="H30" s="101"/>
    </row>
    <row r="31" spans="2:8" s="102" customFormat="1" ht="15.75" customHeight="1">
      <c r="B31" s="103"/>
      <c r="C31" s="99">
        <v>3</v>
      </c>
      <c r="D31" s="94" t="s">
        <v>28</v>
      </c>
      <c r="E31" s="104"/>
      <c r="F31" s="105"/>
      <c r="G31" s="101"/>
      <c r="H31" s="101"/>
    </row>
    <row r="32" spans="2:8" s="102" customFormat="1" ht="15.75" customHeight="1">
      <c r="B32" s="103"/>
      <c r="C32" s="99">
        <v>4</v>
      </c>
      <c r="D32" s="94" t="s">
        <v>37</v>
      </c>
      <c r="E32" s="104"/>
      <c r="F32" s="105"/>
      <c r="G32" s="101"/>
      <c r="H32" s="101"/>
    </row>
    <row r="33" spans="2:8" s="102" customFormat="1" ht="24.75" customHeight="1">
      <c r="B33" s="103"/>
      <c r="C33" s="246" t="s">
        <v>53</v>
      </c>
      <c r="D33" s="247"/>
      <c r="E33" s="248"/>
      <c r="F33" s="105"/>
      <c r="G33" s="101"/>
      <c r="H33" s="101"/>
    </row>
    <row r="34" spans="2:8" s="102" customFormat="1" ht="24.75" customHeight="1">
      <c r="B34" s="115" t="s">
        <v>38</v>
      </c>
      <c r="C34" s="246" t="s">
        <v>39</v>
      </c>
      <c r="D34" s="247"/>
      <c r="E34" s="248"/>
      <c r="F34" s="105"/>
      <c r="G34" s="101">
        <f>G37+G43+G44</f>
        <v>13600356</v>
      </c>
      <c r="H34" s="101">
        <f>H37+H43+H44</f>
        <v>9591090</v>
      </c>
    </row>
    <row r="35" spans="2:8" s="102" customFormat="1" ht="15.75" customHeight="1">
      <c r="B35" s="103"/>
      <c r="C35" s="99">
        <v>1</v>
      </c>
      <c r="D35" s="94" t="s">
        <v>40</v>
      </c>
      <c r="E35" s="104"/>
      <c r="F35" s="105"/>
      <c r="G35" s="101"/>
      <c r="H35" s="101"/>
    </row>
    <row r="36" spans="2:8" s="102" customFormat="1" ht="15.75" customHeight="1">
      <c r="B36" s="103"/>
      <c r="C36" s="123">
        <v>2</v>
      </c>
      <c r="D36" s="94" t="s">
        <v>41</v>
      </c>
      <c r="E36" s="104"/>
      <c r="F36" s="105"/>
      <c r="G36" s="101"/>
      <c r="H36" s="101"/>
    </row>
    <row r="37" spans="2:8" s="102" customFormat="1" ht="15.75" customHeight="1">
      <c r="B37" s="103"/>
      <c r="C37" s="99">
        <v>3</v>
      </c>
      <c r="D37" s="94" t="s">
        <v>42</v>
      </c>
      <c r="E37" s="104"/>
      <c r="F37" s="105"/>
      <c r="G37" s="101">
        <v>100000</v>
      </c>
      <c r="H37" s="101">
        <v>100000</v>
      </c>
    </row>
    <row r="38" spans="2:8" s="102" customFormat="1" ht="15.75" customHeight="1">
      <c r="B38" s="103"/>
      <c r="C38" s="123">
        <v>4</v>
      </c>
      <c r="D38" s="94" t="s">
        <v>43</v>
      </c>
      <c r="E38" s="104"/>
      <c r="F38" s="105"/>
      <c r="G38" s="101"/>
      <c r="H38" s="101"/>
    </row>
    <row r="39" spans="2:8" s="102" customFormat="1" ht="15.75" customHeight="1">
      <c r="B39" s="103"/>
      <c r="C39" s="99">
        <v>5</v>
      </c>
      <c r="D39" s="94" t="s">
        <v>113</v>
      </c>
      <c r="E39" s="104"/>
      <c r="F39" s="105"/>
      <c r="G39" s="101"/>
      <c r="H39" s="101"/>
    </row>
    <row r="40" spans="2:8" s="102" customFormat="1" ht="15.75" customHeight="1">
      <c r="B40" s="103"/>
      <c r="C40" s="123">
        <v>6</v>
      </c>
      <c r="D40" s="94" t="s">
        <v>44</v>
      </c>
      <c r="E40" s="104"/>
      <c r="F40" s="105"/>
      <c r="G40" s="101"/>
      <c r="H40" s="101"/>
    </row>
    <row r="41" spans="2:8" s="102" customFormat="1" ht="15.75" customHeight="1">
      <c r="B41" s="103"/>
      <c r="C41" s="99">
        <v>7</v>
      </c>
      <c r="D41" s="94" t="s">
        <v>45</v>
      </c>
      <c r="E41" s="104"/>
      <c r="F41" s="105"/>
      <c r="G41" s="101"/>
      <c r="H41" s="101"/>
    </row>
    <row r="42" spans="2:8" s="102" customFormat="1" ht="15.75" customHeight="1">
      <c r="B42" s="103"/>
      <c r="C42" s="123">
        <v>8</v>
      </c>
      <c r="D42" s="94" t="s">
        <v>46</v>
      </c>
      <c r="E42" s="104"/>
      <c r="F42" s="105"/>
      <c r="G42" s="101"/>
      <c r="H42" s="101"/>
    </row>
    <row r="43" spans="2:8" s="102" customFormat="1" ht="15.75" customHeight="1">
      <c r="B43" s="103"/>
      <c r="C43" s="99">
        <v>9</v>
      </c>
      <c r="D43" s="94" t="s">
        <v>47</v>
      </c>
      <c r="E43" s="104"/>
      <c r="F43" s="105"/>
      <c r="G43" s="101">
        <v>9491090</v>
      </c>
      <c r="H43" s="101">
        <v>8136758</v>
      </c>
    </row>
    <row r="44" spans="2:8" s="102" customFormat="1" ht="15.75" customHeight="1">
      <c r="B44" s="103"/>
      <c r="C44" s="123">
        <v>10</v>
      </c>
      <c r="D44" s="94" t="s">
        <v>48</v>
      </c>
      <c r="E44" s="104"/>
      <c r="F44" s="105"/>
      <c r="G44" s="101">
        <v>4009266</v>
      </c>
      <c r="H44" s="101">
        <v>1354332</v>
      </c>
    </row>
    <row r="45" spans="2:8" s="102" customFormat="1" ht="24.75" customHeight="1">
      <c r="B45" s="103"/>
      <c r="C45" s="246" t="s">
        <v>52</v>
      </c>
      <c r="D45" s="247"/>
      <c r="E45" s="248"/>
      <c r="F45" s="105"/>
      <c r="G45" s="101">
        <f>G34+G8</f>
        <v>17082590</v>
      </c>
      <c r="H45" s="101">
        <f>H34+H8</f>
        <v>9729507</v>
      </c>
    </row>
    <row r="46" spans="2:8" s="102" customFormat="1" ht="15.75" customHeight="1">
      <c r="B46" s="117"/>
      <c r="C46" s="117"/>
      <c r="D46" s="124"/>
      <c r="E46" s="118"/>
      <c r="F46" s="118"/>
      <c r="G46" s="119"/>
      <c r="H46" s="119"/>
    </row>
    <row r="47" spans="2:8" s="102" customFormat="1" ht="15.75" customHeight="1">
      <c r="B47" s="117"/>
      <c r="C47" s="117"/>
      <c r="D47" s="124"/>
      <c r="E47" s="118"/>
      <c r="F47" s="118"/>
      <c r="G47" s="119"/>
      <c r="H47" s="119"/>
    </row>
    <row r="48" spans="2:8" s="102" customFormat="1" ht="15.75" customHeight="1">
      <c r="B48" s="117"/>
      <c r="C48" s="117"/>
      <c r="D48" s="124"/>
      <c r="E48" s="118"/>
      <c r="F48" s="118"/>
      <c r="G48" s="119"/>
      <c r="H48" s="119"/>
    </row>
    <row r="49" spans="2:8" s="102" customFormat="1" ht="15.75" customHeight="1">
      <c r="B49" s="117"/>
      <c r="C49" s="117"/>
      <c r="D49" s="124"/>
      <c r="E49" s="118"/>
      <c r="F49" s="118"/>
      <c r="G49" s="119"/>
      <c r="H49" s="119"/>
    </row>
    <row r="50" spans="2:8" s="102" customFormat="1" ht="15.75" customHeight="1">
      <c r="B50" s="117"/>
      <c r="C50" s="117"/>
      <c r="D50" s="124"/>
      <c r="E50" s="118"/>
      <c r="F50" s="118"/>
      <c r="G50" s="119"/>
      <c r="H50" s="119"/>
    </row>
    <row r="51" spans="2:8" s="102" customFormat="1" ht="15.75" customHeight="1">
      <c r="B51" s="117"/>
      <c r="C51" s="117"/>
      <c r="D51" s="124"/>
      <c r="E51" s="118"/>
      <c r="F51" s="118"/>
      <c r="G51" s="119"/>
      <c r="H51" s="119"/>
    </row>
    <row r="52" spans="2:8" s="102" customFormat="1" ht="15.75" customHeight="1">
      <c r="B52" s="117"/>
      <c r="C52" s="117"/>
      <c r="D52" s="124"/>
      <c r="E52" s="118"/>
      <c r="F52" s="118"/>
      <c r="G52" s="119"/>
      <c r="H52" s="119"/>
    </row>
    <row r="53" spans="2:8" s="102" customFormat="1" ht="15.75" customHeight="1">
      <c r="B53" s="117"/>
      <c r="C53" s="117"/>
      <c r="D53" s="124"/>
      <c r="E53" s="118"/>
      <c r="F53" s="118"/>
      <c r="G53" s="119"/>
      <c r="H53" s="119"/>
    </row>
    <row r="54" spans="2:8" s="102" customFormat="1" ht="15.75" customHeight="1">
      <c r="B54" s="117"/>
      <c r="C54" s="117"/>
      <c r="D54" s="124"/>
      <c r="E54" s="118"/>
      <c r="F54" s="118"/>
      <c r="G54" s="119"/>
      <c r="H54" s="119"/>
    </row>
    <row r="55" spans="2:8" s="102" customFormat="1" ht="15.75" customHeight="1">
      <c r="B55" s="117"/>
      <c r="C55" s="117"/>
      <c r="D55" s="117"/>
      <c r="E55" s="117"/>
      <c r="F55" s="118"/>
      <c r="G55" s="119"/>
      <c r="H55" s="119"/>
    </row>
    <row r="56" spans="2:8" ht="12.75">
      <c r="B56" s="125"/>
      <c r="C56" s="125"/>
      <c r="D56" s="126"/>
      <c r="E56" s="127"/>
      <c r="F56" s="127"/>
      <c r="G56" s="128"/>
      <c r="H56" s="128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22">
      <selection activeCell="K30" sqref="K30"/>
    </sheetView>
  </sheetViews>
  <sheetFormatPr defaultColWidth="9.140625" defaultRowHeight="12.75"/>
  <cols>
    <col min="1" max="1" width="13.28125" style="68" hidden="1" customWidth="1"/>
    <col min="2" max="2" width="3.7109375" style="91" customWidth="1"/>
    <col min="3" max="3" width="5.28125" style="91" customWidth="1"/>
    <col min="4" max="4" width="2.7109375" style="91" customWidth="1"/>
    <col min="5" max="5" width="47.7109375" style="68" customWidth="1"/>
    <col min="6" max="6" width="14.57421875" style="92" customWidth="1"/>
    <col min="7" max="7" width="14.8515625" style="92" customWidth="1"/>
    <col min="8" max="8" width="1.421875" style="68" customWidth="1"/>
    <col min="9" max="9" width="9.140625" style="68" customWidth="1"/>
    <col min="10" max="10" width="18.00390625" style="131" customWidth="1"/>
    <col min="11" max="11" width="13.57421875" style="68" customWidth="1"/>
    <col min="12" max="16384" width="9.140625" style="68" customWidth="1"/>
  </cols>
  <sheetData>
    <row r="1" spans="1:8" ht="12.75">
      <c r="A1" s="199"/>
      <c r="B1" s="13"/>
      <c r="C1" s="13"/>
      <c r="D1" s="13"/>
      <c r="E1" s="30"/>
      <c r="F1" s="204"/>
      <c r="G1" s="204"/>
      <c r="H1" s="199"/>
    </row>
    <row r="2" spans="1:10" s="90" customFormat="1" ht="12.75">
      <c r="A2" s="200"/>
      <c r="B2" s="205" t="s">
        <v>171</v>
      </c>
      <c r="C2" s="205"/>
      <c r="D2" s="206"/>
      <c r="E2" s="207" t="s">
        <v>213</v>
      </c>
      <c r="F2" s="208"/>
      <c r="G2" s="209" t="s">
        <v>153</v>
      </c>
      <c r="H2" s="200"/>
      <c r="I2" s="88"/>
      <c r="J2" s="129"/>
    </row>
    <row r="3" spans="1:10" s="90" customFormat="1" ht="7.5" customHeight="1">
      <c r="A3" s="200"/>
      <c r="B3" s="205"/>
      <c r="C3" s="205"/>
      <c r="D3" s="206"/>
      <c r="E3" s="207"/>
      <c r="F3" s="209"/>
      <c r="G3" s="210"/>
      <c r="H3" s="200"/>
      <c r="I3" s="88"/>
      <c r="J3" s="129"/>
    </row>
    <row r="4" spans="1:10" s="90" customFormat="1" ht="29.25" customHeight="1">
      <c r="A4" s="200"/>
      <c r="B4" s="266" t="s">
        <v>225</v>
      </c>
      <c r="C4" s="266"/>
      <c r="D4" s="266"/>
      <c r="E4" s="266"/>
      <c r="F4" s="266"/>
      <c r="G4" s="266"/>
      <c r="H4" s="200"/>
      <c r="I4" s="88"/>
      <c r="J4" s="129"/>
    </row>
    <row r="5" spans="1:10" s="90" customFormat="1" ht="18.75" customHeight="1">
      <c r="A5" s="200"/>
      <c r="B5" s="257" t="s">
        <v>127</v>
      </c>
      <c r="C5" s="257"/>
      <c r="D5" s="257"/>
      <c r="E5" s="257"/>
      <c r="F5" s="257"/>
      <c r="G5" s="257"/>
      <c r="H5" s="200"/>
      <c r="I5" s="130"/>
      <c r="J5" s="129"/>
    </row>
    <row r="6" spans="1:8" ht="7.5" customHeight="1">
      <c r="A6" s="199"/>
      <c r="B6" s="13"/>
      <c r="C6" s="13"/>
      <c r="D6" s="13"/>
      <c r="E6" s="30"/>
      <c r="F6" s="204"/>
      <c r="G6" s="204"/>
      <c r="H6" s="199"/>
    </row>
    <row r="7" spans="1:10" s="90" customFormat="1" ht="15.75" customHeight="1">
      <c r="A7" s="200"/>
      <c r="B7" s="273" t="s">
        <v>2</v>
      </c>
      <c r="C7" s="267" t="s">
        <v>128</v>
      </c>
      <c r="D7" s="268"/>
      <c r="E7" s="269"/>
      <c r="F7" s="211" t="s">
        <v>129</v>
      </c>
      <c r="G7" s="211" t="s">
        <v>129</v>
      </c>
      <c r="H7" s="200"/>
      <c r="I7" s="102"/>
      <c r="J7" s="129"/>
    </row>
    <row r="8" spans="1:10" s="90" customFormat="1" ht="15.75" customHeight="1">
      <c r="A8" s="200"/>
      <c r="B8" s="274"/>
      <c r="C8" s="270"/>
      <c r="D8" s="271"/>
      <c r="E8" s="272"/>
      <c r="F8" s="212" t="s">
        <v>130</v>
      </c>
      <c r="G8" s="213" t="s">
        <v>135</v>
      </c>
      <c r="H8" s="200"/>
      <c r="I8" s="102"/>
      <c r="J8" s="129"/>
    </row>
    <row r="9" spans="1:10" s="90" customFormat="1" ht="24.75" customHeight="1">
      <c r="A9" s="200"/>
      <c r="B9" s="214">
        <v>1</v>
      </c>
      <c r="C9" s="263" t="s">
        <v>55</v>
      </c>
      <c r="D9" s="264"/>
      <c r="E9" s="265"/>
      <c r="F9" s="216">
        <v>41750665</v>
      </c>
      <c r="G9" s="216">
        <v>43100595</v>
      </c>
      <c r="H9" s="200"/>
      <c r="J9" s="129"/>
    </row>
    <row r="10" spans="1:10" s="90" customFormat="1" ht="24.75" customHeight="1">
      <c r="A10" s="200"/>
      <c r="B10" s="214">
        <v>2</v>
      </c>
      <c r="C10" s="263" t="s">
        <v>56</v>
      </c>
      <c r="D10" s="264"/>
      <c r="E10" s="265"/>
      <c r="F10" s="216"/>
      <c r="G10" s="216"/>
      <c r="H10" s="200"/>
      <c r="J10" s="129"/>
    </row>
    <row r="11" spans="1:10" s="90" customFormat="1" ht="24.75" customHeight="1">
      <c r="A11" s="200"/>
      <c r="B11" s="217">
        <v>3</v>
      </c>
      <c r="C11" s="263" t="s">
        <v>145</v>
      </c>
      <c r="D11" s="264"/>
      <c r="E11" s="265"/>
      <c r="F11" s="218">
        <v>8678721</v>
      </c>
      <c r="G11" s="218">
        <v>-1197300</v>
      </c>
      <c r="H11" s="200"/>
      <c r="J11" s="129"/>
    </row>
    <row r="12" spans="1:10" s="90" customFormat="1" ht="24.75" customHeight="1">
      <c r="A12" s="200"/>
      <c r="B12" s="217">
        <v>4</v>
      </c>
      <c r="C12" s="263" t="s">
        <v>114</v>
      </c>
      <c r="D12" s="264"/>
      <c r="E12" s="265"/>
      <c r="F12" s="218">
        <v>40803946</v>
      </c>
      <c r="G12" s="218">
        <v>39154347</v>
      </c>
      <c r="H12" s="200"/>
      <c r="J12" s="129"/>
    </row>
    <row r="13" spans="1:10" s="90" customFormat="1" ht="24.75" customHeight="1">
      <c r="A13" s="200"/>
      <c r="B13" s="217">
        <v>5</v>
      </c>
      <c r="C13" s="263" t="s">
        <v>115</v>
      </c>
      <c r="D13" s="264"/>
      <c r="E13" s="265"/>
      <c r="F13" s="218">
        <f>F14+F15</f>
        <v>1456575</v>
      </c>
      <c r="G13" s="218">
        <f>G14+G15</f>
        <v>1244135</v>
      </c>
      <c r="H13" s="200"/>
      <c r="J13" s="129"/>
    </row>
    <row r="14" spans="1:10" s="90" customFormat="1" ht="24.75" customHeight="1">
      <c r="A14" s="200"/>
      <c r="B14" s="217"/>
      <c r="C14" s="215"/>
      <c r="D14" s="258" t="s">
        <v>116</v>
      </c>
      <c r="E14" s="259"/>
      <c r="F14" s="218">
        <v>1248136</v>
      </c>
      <c r="G14" s="218">
        <v>1066182</v>
      </c>
      <c r="H14" s="200"/>
      <c r="I14" s="110"/>
      <c r="J14" s="129"/>
    </row>
    <row r="15" spans="1:10" s="90" customFormat="1" ht="24.75" customHeight="1">
      <c r="A15" s="200"/>
      <c r="B15" s="217"/>
      <c r="C15" s="215"/>
      <c r="D15" s="258" t="s">
        <v>117</v>
      </c>
      <c r="E15" s="259"/>
      <c r="F15" s="218">
        <v>208439</v>
      </c>
      <c r="G15" s="218">
        <v>177953</v>
      </c>
      <c r="H15" s="200"/>
      <c r="I15" s="110"/>
      <c r="J15" s="129"/>
    </row>
    <row r="16" spans="1:10" s="90" customFormat="1" ht="24.75" customHeight="1">
      <c r="A16" s="200"/>
      <c r="B16" s="214">
        <v>6</v>
      </c>
      <c r="C16" s="263" t="s">
        <v>118</v>
      </c>
      <c r="D16" s="264"/>
      <c r="E16" s="265"/>
      <c r="F16" s="216">
        <v>0</v>
      </c>
      <c r="G16" s="216">
        <v>0</v>
      </c>
      <c r="H16" s="200"/>
      <c r="J16" s="129"/>
    </row>
    <row r="17" spans="1:10" s="90" customFormat="1" ht="24.75" customHeight="1">
      <c r="A17" s="200"/>
      <c r="B17" s="214">
        <v>7</v>
      </c>
      <c r="C17" s="263" t="s">
        <v>119</v>
      </c>
      <c r="D17" s="264"/>
      <c r="E17" s="265"/>
      <c r="F17" s="216">
        <v>3714125</v>
      </c>
      <c r="G17" s="216"/>
      <c r="H17" s="200"/>
      <c r="J17" s="129"/>
    </row>
    <row r="18" spans="1:10" s="90" customFormat="1" ht="39.75" customHeight="1">
      <c r="A18" s="200"/>
      <c r="B18" s="214">
        <v>8</v>
      </c>
      <c r="C18" s="275" t="s">
        <v>120</v>
      </c>
      <c r="D18" s="276"/>
      <c r="E18" s="277"/>
      <c r="F18" s="216">
        <f>F12+F16+F17+F13</f>
        <v>45974646</v>
      </c>
      <c r="G18" s="216">
        <f>G12+G16+G17+G13</f>
        <v>40398482</v>
      </c>
      <c r="H18" s="200"/>
      <c r="I18" s="102"/>
      <c r="J18" s="129"/>
    </row>
    <row r="19" spans="1:10" s="90" customFormat="1" ht="39.75" customHeight="1">
      <c r="A19" s="200"/>
      <c r="B19" s="214">
        <v>9</v>
      </c>
      <c r="C19" s="260" t="s">
        <v>121</v>
      </c>
      <c r="D19" s="261"/>
      <c r="E19" s="262"/>
      <c r="F19" s="216">
        <f>F9+F10+F11-F18</f>
        <v>4454740</v>
      </c>
      <c r="G19" s="216">
        <f>G9+G10+G11-G18</f>
        <v>1504813</v>
      </c>
      <c r="H19" s="200"/>
      <c r="I19" s="102"/>
      <c r="J19" s="129"/>
    </row>
    <row r="20" spans="1:10" s="90" customFormat="1" ht="24.75" customHeight="1">
      <c r="A20" s="200"/>
      <c r="B20" s="214">
        <v>10</v>
      </c>
      <c r="C20" s="263" t="s">
        <v>57</v>
      </c>
      <c r="D20" s="264"/>
      <c r="E20" s="265"/>
      <c r="F20" s="216"/>
      <c r="G20" s="216"/>
      <c r="H20" s="200"/>
      <c r="J20" s="129"/>
    </row>
    <row r="21" spans="1:10" s="90" customFormat="1" ht="24.75" customHeight="1">
      <c r="A21" s="200"/>
      <c r="B21" s="214">
        <v>11</v>
      </c>
      <c r="C21" s="263" t="s">
        <v>122</v>
      </c>
      <c r="D21" s="264"/>
      <c r="E21" s="265"/>
      <c r="F21" s="216"/>
      <c r="G21" s="216"/>
      <c r="H21" s="200"/>
      <c r="J21" s="129"/>
    </row>
    <row r="22" spans="1:10" s="90" customFormat="1" ht="24.75" customHeight="1">
      <c r="A22" s="200"/>
      <c r="B22" s="214">
        <v>12</v>
      </c>
      <c r="C22" s="263" t="s">
        <v>58</v>
      </c>
      <c r="D22" s="264"/>
      <c r="E22" s="265"/>
      <c r="F22" s="216"/>
      <c r="G22" s="216"/>
      <c r="H22" s="200"/>
      <c r="J22" s="129"/>
    </row>
    <row r="23" spans="1:10" s="90" customFormat="1" ht="24.75" customHeight="1">
      <c r="A23" s="200"/>
      <c r="B23" s="214"/>
      <c r="C23" s="219">
        <v>121</v>
      </c>
      <c r="D23" s="258" t="s">
        <v>59</v>
      </c>
      <c r="E23" s="259"/>
      <c r="F23" s="216"/>
      <c r="G23" s="216"/>
      <c r="H23" s="200"/>
      <c r="I23" s="110"/>
      <c r="J23" s="129"/>
    </row>
    <row r="24" spans="1:10" s="90" customFormat="1" ht="24.75" customHeight="1">
      <c r="A24" s="200"/>
      <c r="B24" s="214"/>
      <c r="C24" s="215">
        <v>122</v>
      </c>
      <c r="D24" s="258" t="s">
        <v>123</v>
      </c>
      <c r="E24" s="259"/>
      <c r="F24" s="216"/>
      <c r="G24" s="216"/>
      <c r="H24" s="200"/>
      <c r="I24" s="110"/>
      <c r="J24" s="129"/>
    </row>
    <row r="25" spans="1:10" s="90" customFormat="1" ht="24.75" customHeight="1">
      <c r="A25" s="200"/>
      <c r="B25" s="214"/>
      <c r="C25" s="215">
        <v>123</v>
      </c>
      <c r="D25" s="258" t="s">
        <v>60</v>
      </c>
      <c r="E25" s="259"/>
      <c r="F25" s="216"/>
      <c r="G25" s="216"/>
      <c r="H25" s="200"/>
      <c r="I25" s="110"/>
      <c r="J25" s="129"/>
    </row>
    <row r="26" spans="1:11" s="90" customFormat="1" ht="24.75" customHeight="1">
      <c r="A26" s="200"/>
      <c r="B26" s="214"/>
      <c r="C26" s="215">
        <v>124</v>
      </c>
      <c r="D26" s="258" t="s">
        <v>61</v>
      </c>
      <c r="E26" s="259"/>
      <c r="F26" s="216"/>
      <c r="G26" s="216"/>
      <c r="H26" s="200"/>
      <c r="I26" s="110"/>
      <c r="J26" s="129"/>
      <c r="K26" s="132"/>
    </row>
    <row r="27" spans="1:10" s="90" customFormat="1" ht="39.75" customHeight="1">
      <c r="A27" s="200"/>
      <c r="B27" s="214">
        <v>13</v>
      </c>
      <c r="C27" s="260" t="s">
        <v>62</v>
      </c>
      <c r="D27" s="261"/>
      <c r="E27" s="262"/>
      <c r="F27" s="216">
        <f>F20+F21+F22+F23+F24+F25+F26</f>
        <v>0</v>
      </c>
      <c r="G27" s="216">
        <f>G20+G21+G22+G23+G24+G25+G26</f>
        <v>0</v>
      </c>
      <c r="H27" s="200"/>
      <c r="I27" s="102"/>
      <c r="J27" s="129"/>
    </row>
    <row r="28" spans="1:10" s="90" customFormat="1" ht="39.75" customHeight="1">
      <c r="A28" s="200"/>
      <c r="B28" s="214">
        <v>14</v>
      </c>
      <c r="C28" s="260" t="s">
        <v>125</v>
      </c>
      <c r="D28" s="261"/>
      <c r="E28" s="262"/>
      <c r="F28" s="216">
        <f>F19+F27</f>
        <v>4454740</v>
      </c>
      <c r="G28" s="216">
        <f>G19+G27</f>
        <v>1504813</v>
      </c>
      <c r="H28" s="200"/>
      <c r="I28" s="102"/>
      <c r="J28" s="129"/>
    </row>
    <row r="29" spans="1:10" s="90" customFormat="1" ht="24.75" customHeight="1">
      <c r="A29" s="200"/>
      <c r="B29" s="214">
        <v>15</v>
      </c>
      <c r="C29" s="263" t="s">
        <v>63</v>
      </c>
      <c r="D29" s="264"/>
      <c r="E29" s="265"/>
      <c r="F29" s="216">
        <f>F28*10%</f>
        <v>445474</v>
      </c>
      <c r="G29" s="216">
        <f>G28*10%</f>
        <v>150481.30000000002</v>
      </c>
      <c r="H29" s="200"/>
      <c r="J29" s="129"/>
    </row>
    <row r="30" spans="1:10" s="90" customFormat="1" ht="39.75" customHeight="1">
      <c r="A30" s="200"/>
      <c r="B30" s="214">
        <v>16</v>
      </c>
      <c r="C30" s="260" t="s">
        <v>126</v>
      </c>
      <c r="D30" s="261"/>
      <c r="E30" s="262"/>
      <c r="F30" s="216">
        <f>F28-F29</f>
        <v>4009266</v>
      </c>
      <c r="G30" s="216">
        <f>G28-G29</f>
        <v>1354331.7</v>
      </c>
      <c r="H30" s="200"/>
      <c r="I30" s="102"/>
      <c r="J30" s="129"/>
    </row>
    <row r="31" spans="1:10" s="90" customFormat="1" ht="24.75" customHeight="1">
      <c r="A31" s="200"/>
      <c r="B31" s="214">
        <v>17</v>
      </c>
      <c r="C31" s="263" t="s">
        <v>124</v>
      </c>
      <c r="D31" s="264"/>
      <c r="E31" s="265"/>
      <c r="F31" s="216"/>
      <c r="G31" s="216"/>
      <c r="H31" s="200"/>
      <c r="J31" s="129"/>
    </row>
    <row r="32" spans="1:10" s="90" customFormat="1" ht="15.75" customHeight="1">
      <c r="A32" s="200"/>
      <c r="B32" s="201"/>
      <c r="C32" s="201"/>
      <c r="D32" s="201"/>
      <c r="E32" s="202"/>
      <c r="F32" s="203"/>
      <c r="G32" s="203"/>
      <c r="H32" s="200"/>
      <c r="J32" s="157"/>
    </row>
    <row r="33" spans="2:10" s="90" customFormat="1" ht="15.75" customHeight="1">
      <c r="B33" s="133"/>
      <c r="C33" s="133"/>
      <c r="D33" s="133"/>
      <c r="E33" s="134"/>
      <c r="F33" s="135">
        <f>bosh!M7</f>
        <v>0</v>
      </c>
      <c r="G33" s="135"/>
      <c r="J33" s="157"/>
    </row>
    <row r="34" spans="2:10" s="90" customFormat="1" ht="15.75" customHeight="1">
      <c r="B34" s="133"/>
      <c r="C34" s="133"/>
      <c r="D34" s="133"/>
      <c r="E34" s="134"/>
      <c r="F34" s="135"/>
      <c r="G34" s="135"/>
      <c r="J34" s="129"/>
    </row>
    <row r="35" spans="2:10" s="90" customFormat="1" ht="15.75" customHeight="1">
      <c r="B35" s="133"/>
      <c r="E35" s="134" t="s">
        <v>125</v>
      </c>
      <c r="F35" s="135"/>
      <c r="G35" s="134"/>
      <c r="J35" s="129"/>
    </row>
    <row r="36" spans="2:10" s="90" customFormat="1" ht="15.75" customHeight="1">
      <c r="B36" s="133"/>
      <c r="C36" s="133"/>
      <c r="E36" s="136" t="s">
        <v>132</v>
      </c>
      <c r="F36" s="135"/>
      <c r="G36" s="135"/>
      <c r="J36" s="129"/>
    </row>
    <row r="37" spans="2:10" s="90" customFormat="1" ht="15.75" customHeight="1">
      <c r="B37" s="133"/>
      <c r="C37" s="133"/>
      <c r="D37" s="133"/>
      <c r="E37" s="134" t="s">
        <v>133</v>
      </c>
      <c r="F37" s="135"/>
      <c r="G37" s="135"/>
      <c r="J37" s="129"/>
    </row>
    <row r="38" spans="2:10" s="90" customFormat="1" ht="15.75" customHeight="1">
      <c r="B38" s="133"/>
      <c r="C38" s="133"/>
      <c r="D38" s="133"/>
      <c r="E38" s="134" t="s">
        <v>134</v>
      </c>
      <c r="F38" s="135"/>
      <c r="G38" s="135"/>
      <c r="J38" s="129"/>
    </row>
    <row r="39" spans="2:10" s="90" customFormat="1" ht="15.75" customHeight="1">
      <c r="B39" s="133"/>
      <c r="C39" s="133"/>
      <c r="D39" s="133"/>
      <c r="E39" s="134" t="s">
        <v>126</v>
      </c>
      <c r="F39" s="135"/>
      <c r="G39" s="135"/>
      <c r="J39" s="129"/>
    </row>
    <row r="40" spans="2:10" s="90" customFormat="1" ht="15.75" customHeight="1">
      <c r="B40" s="133"/>
      <c r="C40" s="133"/>
      <c r="D40" s="133"/>
      <c r="E40" s="134"/>
      <c r="F40" s="135"/>
      <c r="G40" s="135"/>
      <c r="J40" s="129"/>
    </row>
    <row r="41" spans="2:10" s="90" customFormat="1" ht="15.75" customHeight="1">
      <c r="B41" s="133"/>
      <c r="C41" s="133"/>
      <c r="D41" s="133"/>
      <c r="E41" s="133"/>
      <c r="F41" s="135"/>
      <c r="G41" s="135"/>
      <c r="J41" s="129"/>
    </row>
    <row r="42" spans="2:7" ht="12.75">
      <c r="B42" s="137"/>
      <c r="C42" s="137"/>
      <c r="D42" s="137"/>
      <c r="E42" s="66"/>
      <c r="F42" s="138"/>
      <c r="G42" s="138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.15" right="0.73" top="0" bottom="0" header="0.51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26">
      <selection activeCell="E18" sqref="E18"/>
    </sheetView>
  </sheetViews>
  <sheetFormatPr defaultColWidth="9.140625" defaultRowHeight="12.75"/>
  <cols>
    <col min="1" max="1" width="7.7109375" style="47" customWidth="1"/>
    <col min="2" max="3" width="3.7109375" style="83" customWidth="1"/>
    <col min="4" max="4" width="3.57421875" style="83" customWidth="1"/>
    <col min="5" max="5" width="44.421875" style="47" customWidth="1"/>
    <col min="6" max="7" width="15.421875" style="84" customWidth="1"/>
    <col min="8" max="8" width="1.421875" style="47" customWidth="1"/>
    <col min="9" max="16384" width="9.140625" style="47" customWidth="1"/>
  </cols>
  <sheetData>
    <row r="2" spans="2:7" s="142" customFormat="1" ht="18">
      <c r="B2" s="85" t="s">
        <v>171</v>
      </c>
      <c r="C2" s="85"/>
      <c r="D2" s="86"/>
      <c r="E2" s="229" t="s">
        <v>214</v>
      </c>
      <c r="F2" s="88"/>
      <c r="G2" s="89" t="s">
        <v>153</v>
      </c>
    </row>
    <row r="3" spans="2:7" s="142" customFormat="1" ht="7.5" customHeight="1">
      <c r="B3" s="85"/>
      <c r="C3" s="85"/>
      <c r="D3" s="86"/>
      <c r="E3" s="87"/>
      <c r="F3" s="144"/>
      <c r="G3" s="145"/>
    </row>
    <row r="4" spans="2:7" s="142" customFormat="1" ht="8.25" customHeight="1">
      <c r="B4" s="85"/>
      <c r="C4" s="85"/>
      <c r="D4" s="86"/>
      <c r="E4" s="87"/>
      <c r="F4" s="146"/>
      <c r="G4" s="143"/>
    </row>
    <row r="5" spans="2:7" s="142" customFormat="1" ht="18" customHeight="1">
      <c r="B5" s="278" t="s">
        <v>226</v>
      </c>
      <c r="C5" s="278"/>
      <c r="D5" s="278"/>
      <c r="E5" s="278"/>
      <c r="F5" s="278"/>
      <c r="G5" s="278"/>
    </row>
    <row r="6" ht="6.75" customHeight="1"/>
    <row r="7" spans="2:7" s="142" customFormat="1" ht="15.75" customHeight="1">
      <c r="B7" s="285" t="s">
        <v>2</v>
      </c>
      <c r="C7" s="279" t="s">
        <v>173</v>
      </c>
      <c r="D7" s="280"/>
      <c r="E7" s="281"/>
      <c r="F7" s="147" t="s">
        <v>129</v>
      </c>
      <c r="G7" s="147" t="s">
        <v>129</v>
      </c>
    </row>
    <row r="8" spans="2:7" s="142" customFormat="1" ht="15.75" customHeight="1">
      <c r="B8" s="286"/>
      <c r="C8" s="282"/>
      <c r="D8" s="283"/>
      <c r="E8" s="284"/>
      <c r="F8" s="149" t="s">
        <v>130</v>
      </c>
      <c r="G8" s="150" t="s">
        <v>135</v>
      </c>
    </row>
    <row r="9" spans="2:7" s="142" customFormat="1" ht="24.75" customHeight="1">
      <c r="B9" s="151">
        <v>1</v>
      </c>
      <c r="C9" s="139" t="s">
        <v>149</v>
      </c>
      <c r="D9" s="152"/>
      <c r="E9" s="152"/>
      <c r="F9" s="152">
        <f>F10+F11+F12+F14</f>
        <v>110764624</v>
      </c>
      <c r="G9" s="152">
        <f>G10+G11+G12+G14</f>
        <v>95926557</v>
      </c>
    </row>
    <row r="10" spans="2:7" s="142" customFormat="1" ht="19.5" customHeight="1">
      <c r="B10" s="151">
        <v>2</v>
      </c>
      <c r="C10" s="139"/>
      <c r="D10" s="152"/>
      <c r="E10" s="192" t="s">
        <v>174</v>
      </c>
      <c r="F10" s="152">
        <v>49298250</v>
      </c>
      <c r="G10" s="152">
        <v>49993596</v>
      </c>
    </row>
    <row r="11" spans="2:7" s="142" customFormat="1" ht="19.5" customHeight="1">
      <c r="B11" s="151">
        <v>3</v>
      </c>
      <c r="C11" s="140"/>
      <c r="D11" s="152"/>
      <c r="E11" s="192" t="s">
        <v>175</v>
      </c>
      <c r="F11" s="152">
        <v>61466374</v>
      </c>
      <c r="G11" s="152">
        <v>45932961</v>
      </c>
    </row>
    <row r="12" spans="2:7" s="142" customFormat="1" ht="19.5" customHeight="1">
      <c r="B12" s="151">
        <v>4</v>
      </c>
      <c r="C12" s="139"/>
      <c r="D12" s="152"/>
      <c r="E12" s="192" t="s">
        <v>176</v>
      </c>
      <c r="F12" s="152">
        <v>0</v>
      </c>
      <c r="G12" s="152">
        <v>0</v>
      </c>
    </row>
    <row r="13" spans="2:7" s="142" customFormat="1" ht="19.5" customHeight="1">
      <c r="B13" s="151">
        <v>5</v>
      </c>
      <c r="C13" s="139"/>
      <c r="D13" s="152"/>
      <c r="E13" s="192" t="s">
        <v>177</v>
      </c>
      <c r="F13" s="152"/>
      <c r="G13" s="152"/>
    </row>
    <row r="14" spans="2:7" s="142" customFormat="1" ht="19.5" customHeight="1">
      <c r="B14" s="151">
        <v>6</v>
      </c>
      <c r="C14" s="139"/>
      <c r="D14" s="152"/>
      <c r="E14" s="192" t="s">
        <v>178</v>
      </c>
      <c r="F14" s="152">
        <v>0</v>
      </c>
      <c r="G14" s="152">
        <v>0</v>
      </c>
    </row>
    <row r="15" spans="2:7" s="142" customFormat="1" ht="19.5" customHeight="1">
      <c r="B15" s="151">
        <v>7</v>
      </c>
      <c r="C15" s="139"/>
      <c r="D15" s="152"/>
      <c r="E15" s="192" t="s">
        <v>179</v>
      </c>
      <c r="F15" s="152"/>
      <c r="G15" s="152"/>
    </row>
    <row r="16" spans="2:7" s="142" customFormat="1" ht="19.5" customHeight="1">
      <c r="B16" s="148">
        <v>8</v>
      </c>
      <c r="C16" s="139"/>
      <c r="D16" s="153"/>
      <c r="E16" s="153"/>
      <c r="F16" s="153"/>
      <c r="G16" s="153"/>
    </row>
    <row r="17" spans="2:7" s="142" customFormat="1" ht="19.5" customHeight="1">
      <c r="B17" s="151">
        <v>9</v>
      </c>
      <c r="C17" s="139"/>
      <c r="D17" s="152"/>
      <c r="E17" s="152"/>
      <c r="F17" s="152"/>
      <c r="G17" s="152"/>
    </row>
    <row r="18" spans="2:7" s="142" customFormat="1" ht="24.75" customHeight="1">
      <c r="B18" s="151"/>
      <c r="C18" s="141" t="s">
        <v>81</v>
      </c>
      <c r="D18" s="152"/>
      <c r="E18" s="152"/>
      <c r="F18" s="152"/>
      <c r="G18" s="152"/>
    </row>
    <row r="19" spans="2:7" s="142" customFormat="1" ht="19.5" customHeight="1">
      <c r="B19" s="151">
        <v>10</v>
      </c>
      <c r="C19" s="139"/>
      <c r="D19" s="152"/>
      <c r="E19" s="192" t="s">
        <v>180</v>
      </c>
      <c r="F19" s="152"/>
      <c r="G19" s="152"/>
    </row>
    <row r="20" spans="2:7" s="142" customFormat="1" ht="19.5" customHeight="1">
      <c r="B20" s="151">
        <v>11</v>
      </c>
      <c r="C20" s="139"/>
      <c r="D20" s="152"/>
      <c r="E20" s="192" t="s">
        <v>181</v>
      </c>
      <c r="F20" s="152"/>
      <c r="G20" s="152"/>
    </row>
    <row r="21" spans="2:7" s="142" customFormat="1" ht="19.5" customHeight="1">
      <c r="B21" s="151">
        <v>12</v>
      </c>
      <c r="C21" s="93"/>
      <c r="D21" s="152"/>
      <c r="E21" s="192" t="s">
        <v>182</v>
      </c>
      <c r="F21" s="152"/>
      <c r="G21" s="152"/>
    </row>
    <row r="22" spans="2:7" s="142" customFormat="1" ht="19.5" customHeight="1">
      <c r="B22" s="151">
        <v>13</v>
      </c>
      <c r="C22" s="154"/>
      <c r="D22" s="152"/>
      <c r="E22" s="192" t="s">
        <v>183</v>
      </c>
      <c r="F22" s="152"/>
      <c r="G22" s="152"/>
    </row>
    <row r="23" spans="2:7" s="142" customFormat="1" ht="19.5" customHeight="1">
      <c r="B23" s="151">
        <v>14</v>
      </c>
      <c r="C23" s="154"/>
      <c r="D23" s="152"/>
      <c r="E23" s="192" t="s">
        <v>184</v>
      </c>
      <c r="F23" s="152"/>
      <c r="G23" s="152"/>
    </row>
    <row r="24" spans="2:7" s="142" customFormat="1" ht="19.5" customHeight="1">
      <c r="B24" s="151">
        <v>15</v>
      </c>
      <c r="C24" s="154"/>
      <c r="D24" s="152"/>
      <c r="E24" s="192" t="s">
        <v>185</v>
      </c>
      <c r="F24" s="152"/>
      <c r="G24" s="152"/>
    </row>
    <row r="25" spans="2:7" s="142" customFormat="1" ht="24.75" customHeight="1">
      <c r="B25" s="151"/>
      <c r="C25" s="139" t="s">
        <v>82</v>
      </c>
      <c r="D25" s="152"/>
      <c r="E25" s="152"/>
      <c r="F25" s="152"/>
      <c r="G25" s="152"/>
    </row>
    <row r="26" spans="2:7" s="142" customFormat="1" ht="19.5" customHeight="1">
      <c r="B26" s="151">
        <v>16</v>
      </c>
      <c r="C26" s="154"/>
      <c r="D26" s="152"/>
      <c r="E26" s="192" t="s">
        <v>186</v>
      </c>
      <c r="F26" s="152"/>
      <c r="G26" s="152"/>
    </row>
    <row r="27" spans="2:7" s="142" customFormat="1" ht="19.5" customHeight="1">
      <c r="B27" s="151">
        <v>17</v>
      </c>
      <c r="C27" s="154"/>
      <c r="D27" s="152"/>
      <c r="E27" s="192" t="s">
        <v>187</v>
      </c>
      <c r="F27" s="152"/>
      <c r="G27" s="152"/>
    </row>
    <row r="28" spans="2:7" s="142" customFormat="1" ht="19.5" customHeight="1">
      <c r="B28" s="151">
        <v>18</v>
      </c>
      <c r="C28" s="154"/>
      <c r="D28" s="152"/>
      <c r="E28" s="192" t="s">
        <v>188</v>
      </c>
      <c r="F28" s="152"/>
      <c r="G28" s="152"/>
    </row>
    <row r="29" spans="2:7" s="142" customFormat="1" ht="19.5" customHeight="1">
      <c r="B29" s="151">
        <v>19</v>
      </c>
      <c r="C29" s="154"/>
      <c r="D29" s="152"/>
      <c r="E29" s="192" t="s">
        <v>189</v>
      </c>
      <c r="F29" s="152"/>
      <c r="G29" s="152"/>
    </row>
    <row r="30" spans="2:7" s="142" customFormat="1" ht="19.5" customHeight="1">
      <c r="B30" s="151">
        <v>20</v>
      </c>
      <c r="C30" s="154"/>
      <c r="D30" s="152"/>
      <c r="E30" s="192" t="s">
        <v>190</v>
      </c>
      <c r="F30" s="152"/>
      <c r="G30" s="152"/>
    </row>
    <row r="31" spans="2:7" ht="25.5" customHeight="1">
      <c r="B31" s="155">
        <v>21</v>
      </c>
      <c r="C31" s="141" t="s">
        <v>83</v>
      </c>
      <c r="D31" s="156"/>
      <c r="E31" s="156"/>
      <c r="F31" s="156">
        <f>F33-F32</f>
        <v>2973984</v>
      </c>
      <c r="G31" s="156">
        <f>G33-G32</f>
        <v>-173340</v>
      </c>
    </row>
    <row r="32" spans="2:10" ht="25.5" customHeight="1">
      <c r="B32" s="155">
        <v>22</v>
      </c>
      <c r="C32" s="141" t="s">
        <v>84</v>
      </c>
      <c r="D32" s="156"/>
      <c r="E32" s="179"/>
      <c r="F32" s="156">
        <v>1998656</v>
      </c>
      <c r="G32" s="156">
        <v>2171996</v>
      </c>
      <c r="J32" s="84"/>
    </row>
    <row r="33" spans="2:7" ht="25.5" customHeight="1">
      <c r="B33" s="155">
        <v>23</v>
      </c>
      <c r="C33" s="141" t="s">
        <v>85</v>
      </c>
      <c r="D33" s="156"/>
      <c r="E33" s="156"/>
      <c r="F33" s="156">
        <v>4972640</v>
      </c>
      <c r="G33" s="156">
        <v>1998656</v>
      </c>
    </row>
    <row r="35" ht="12.75">
      <c r="G35" s="180"/>
    </row>
  </sheetData>
  <sheetProtection/>
  <mergeCells count="3">
    <mergeCell ref="B5:G5"/>
    <mergeCell ref="C7:E8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8">
      <selection activeCell="B7" sqref="B7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85" t="s">
        <v>215</v>
      </c>
      <c r="G2" s="88"/>
      <c r="H2" s="89" t="s">
        <v>153</v>
      </c>
    </row>
    <row r="3" ht="6.75" customHeight="1"/>
    <row r="4" spans="1:8" ht="25.5" customHeight="1">
      <c r="A4" s="287" t="s">
        <v>227</v>
      </c>
      <c r="B4" s="287"/>
      <c r="C4" s="287"/>
      <c r="D4" s="287"/>
      <c r="E4" s="287"/>
      <c r="F4" s="287"/>
      <c r="G4" s="287"/>
      <c r="H4" s="287"/>
    </row>
    <row r="5" ht="6.75" customHeight="1"/>
    <row r="6" spans="2:7" ht="12.75" customHeight="1">
      <c r="B6" s="25" t="s">
        <v>70</v>
      </c>
      <c r="G6" s="12"/>
    </row>
    <row r="7" ht="6.75" customHeight="1" thickBot="1"/>
    <row r="8" spans="1:8" s="13" customFormat="1" ht="24.75" customHeight="1" thickTop="1">
      <c r="A8" s="288"/>
      <c r="B8" s="289"/>
      <c r="C8" s="33" t="s">
        <v>42</v>
      </c>
      <c r="D8" s="33" t="s">
        <v>43</v>
      </c>
      <c r="E8" s="34" t="s">
        <v>72</v>
      </c>
      <c r="F8" s="34" t="s">
        <v>71</v>
      </c>
      <c r="G8" s="33" t="s">
        <v>73</v>
      </c>
      <c r="H8" s="35" t="s">
        <v>66</v>
      </c>
    </row>
    <row r="9" spans="1:8" s="18" customFormat="1" ht="30" customHeight="1">
      <c r="A9" s="43" t="s">
        <v>3</v>
      </c>
      <c r="B9" s="44" t="s">
        <v>216</v>
      </c>
      <c r="C9" s="16">
        <v>100000</v>
      </c>
      <c r="D9" s="16"/>
      <c r="E9" s="16"/>
      <c r="F9" s="16"/>
      <c r="G9" s="16">
        <v>8136758</v>
      </c>
      <c r="H9" s="17">
        <f>SUM(C9:G9)</f>
        <v>8236758</v>
      </c>
    </row>
    <row r="10" spans="1:8" s="18" customFormat="1" ht="19.5" customHeight="1">
      <c r="A10" s="14" t="s">
        <v>146</v>
      </c>
      <c r="B10" s="15" t="s">
        <v>67</v>
      </c>
      <c r="C10" s="16"/>
      <c r="D10" s="16"/>
      <c r="E10" s="16"/>
      <c r="F10" s="16"/>
      <c r="G10" s="16"/>
      <c r="H10" s="17">
        <f aca="true" t="shared" si="0" ref="H10:H15">SUM(C10:G10)</f>
        <v>0</v>
      </c>
    </row>
    <row r="11" spans="1:8" s="18" customFormat="1" ht="19.5" customHeight="1">
      <c r="A11" s="43" t="s">
        <v>147</v>
      </c>
      <c r="B11" s="44" t="s">
        <v>65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69</v>
      </c>
      <c r="C12" s="20"/>
      <c r="D12" s="20"/>
      <c r="E12" s="20"/>
      <c r="F12" s="20"/>
      <c r="G12" s="20"/>
      <c r="H12" s="17">
        <f t="shared" si="0"/>
        <v>0</v>
      </c>
    </row>
    <row r="13" spans="1:8" s="18" customFormat="1" ht="19.5" customHeight="1">
      <c r="A13" s="22">
        <v>2</v>
      </c>
      <c r="B13" s="19" t="s">
        <v>68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74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75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43" t="s">
        <v>4</v>
      </c>
      <c r="B16" s="44" t="s">
        <v>217</v>
      </c>
      <c r="C16" s="20">
        <f>SUM(C9:C15)</f>
        <v>100000</v>
      </c>
      <c r="D16" s="20">
        <f>SUM(D9:D15)</f>
        <v>0</v>
      </c>
      <c r="E16" s="20">
        <f>SUM(E9:E15)</f>
        <v>0</v>
      </c>
      <c r="F16" s="20">
        <f>SUM(F9:F15)</f>
        <v>0</v>
      </c>
      <c r="G16" s="20">
        <v>9491090</v>
      </c>
      <c r="H16" s="21">
        <v>9591090</v>
      </c>
    </row>
    <row r="17" spans="1:8" s="18" customFormat="1" ht="19.5" customHeight="1">
      <c r="A17" s="14">
        <v>1</v>
      </c>
      <c r="B17" s="19" t="s">
        <v>69</v>
      </c>
      <c r="C17" s="20"/>
      <c r="D17" s="20"/>
      <c r="E17" s="20"/>
      <c r="F17" s="20"/>
      <c r="G17" s="20">
        <v>4009266</v>
      </c>
      <c r="H17" s="21"/>
    </row>
    <row r="18" spans="1:8" s="18" customFormat="1" ht="19.5" customHeight="1">
      <c r="A18" s="14">
        <v>2</v>
      </c>
      <c r="B18" s="19" t="s">
        <v>68</v>
      </c>
      <c r="C18" s="20"/>
      <c r="D18" s="20"/>
      <c r="E18" s="20"/>
      <c r="F18" s="20"/>
      <c r="G18" s="20"/>
      <c r="H18" s="21"/>
    </row>
    <row r="19" spans="1:8" s="18" customFormat="1" ht="19.5" customHeight="1">
      <c r="A19" s="14">
        <v>3</v>
      </c>
      <c r="B19" s="19" t="s">
        <v>76</v>
      </c>
      <c r="C19" s="20"/>
      <c r="D19" s="20"/>
      <c r="E19" s="20"/>
      <c r="F19" s="20"/>
      <c r="G19" s="20"/>
      <c r="H19" s="21"/>
    </row>
    <row r="20" spans="1:8" s="18" customFormat="1" ht="19.5" customHeight="1">
      <c r="A20" s="14">
        <v>4</v>
      </c>
      <c r="B20" s="19" t="s">
        <v>148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45" t="s">
        <v>38</v>
      </c>
      <c r="B21" s="46" t="s">
        <v>228</v>
      </c>
      <c r="C21" s="23">
        <f>SUM(C16:C20)</f>
        <v>100000</v>
      </c>
      <c r="D21" s="23">
        <f>SUM(D16:D20)</f>
        <v>0</v>
      </c>
      <c r="E21" s="23">
        <f>SUM(E16:E20)</f>
        <v>0</v>
      </c>
      <c r="F21" s="23">
        <f>SUM(F16:F20)</f>
        <v>0</v>
      </c>
      <c r="G21" s="23">
        <f>SUM(G16:G20)</f>
        <v>13500356</v>
      </c>
      <c r="H21" s="24">
        <f>C21+G21</f>
        <v>13600356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28125" style="57" customWidth="1"/>
    <col min="2" max="2" width="35.28125" style="57" customWidth="1"/>
    <col min="3" max="3" width="17.8515625" style="57" customWidth="1"/>
    <col min="4" max="4" width="13.28125" style="57" customWidth="1"/>
    <col min="5" max="5" width="11.7109375" style="57" customWidth="1"/>
    <col min="6" max="6" width="11.57421875" style="57" customWidth="1"/>
    <col min="7" max="7" width="12.57421875" style="57" customWidth="1"/>
    <col min="8" max="8" width="9.421875" style="57" customWidth="1"/>
    <col min="9" max="9" width="9.7109375" style="57" customWidth="1"/>
    <col min="10" max="10" width="10.421875" style="57" customWidth="1"/>
    <col min="11" max="16384" width="9.140625" style="57" customWidth="1"/>
  </cols>
  <sheetData>
    <row r="2" ht="15">
      <c r="B2" s="85" t="s">
        <v>229</v>
      </c>
    </row>
    <row r="3" spans="1:3" ht="15">
      <c r="A3" s="187" t="s">
        <v>172</v>
      </c>
      <c r="C3" s="183"/>
    </row>
    <row r="4" ht="6.75" customHeight="1"/>
    <row r="5" spans="1:10" ht="13.5" customHeight="1">
      <c r="A5" s="290" t="s">
        <v>2</v>
      </c>
      <c r="B5" s="290" t="s">
        <v>154</v>
      </c>
      <c r="C5" s="158"/>
      <c r="D5" s="158"/>
      <c r="E5" s="158"/>
      <c r="F5" s="158"/>
      <c r="G5" s="158"/>
      <c r="H5" s="159" t="s">
        <v>155</v>
      </c>
      <c r="I5" s="159" t="s">
        <v>155</v>
      </c>
      <c r="J5" s="158" t="s">
        <v>156</v>
      </c>
    </row>
    <row r="6" spans="1:10" ht="13.5" customHeight="1">
      <c r="A6" s="291"/>
      <c r="B6" s="291"/>
      <c r="C6" s="160"/>
      <c r="D6" s="160"/>
      <c r="E6" s="160"/>
      <c r="F6" s="160"/>
      <c r="G6" s="160"/>
      <c r="H6" s="181">
        <v>1.3000925925925926</v>
      </c>
      <c r="I6" s="161" t="s">
        <v>157</v>
      </c>
      <c r="J6" s="160" t="s">
        <v>158</v>
      </c>
    </row>
    <row r="7" spans="1:10" ht="12">
      <c r="A7" s="162">
        <v>1</v>
      </c>
      <c r="B7" s="163" t="s">
        <v>29</v>
      </c>
      <c r="C7" s="163"/>
      <c r="D7" s="164"/>
      <c r="E7" s="164"/>
      <c r="F7" s="164"/>
      <c r="G7" s="164"/>
      <c r="H7" s="165">
        <f>Aktivet!G10</f>
        <v>1911259</v>
      </c>
      <c r="I7" s="165">
        <f>Aktivet!H10</f>
        <v>1998656</v>
      </c>
      <c r="J7" s="165">
        <f>H7-I7</f>
        <v>-87397</v>
      </c>
    </row>
    <row r="8" spans="1:10" ht="12">
      <c r="A8" s="162">
        <v>2</v>
      </c>
      <c r="B8" s="163" t="s">
        <v>30</v>
      </c>
      <c r="C8" s="163"/>
      <c r="D8" s="164"/>
      <c r="E8" s="164"/>
      <c r="F8" s="164"/>
      <c r="G8" s="164"/>
      <c r="H8" s="165">
        <f>Aktivet!G11</f>
        <v>0</v>
      </c>
      <c r="I8" s="165">
        <f>Aktivet!H11</f>
        <v>2973984</v>
      </c>
      <c r="J8" s="165">
        <f>H8-I8</f>
        <v>-2973984</v>
      </c>
    </row>
    <row r="9" spans="1:10" s="170" customFormat="1" ht="27" customHeight="1">
      <c r="A9" s="166"/>
      <c r="B9" s="167" t="s">
        <v>159</v>
      </c>
      <c r="C9" s="167"/>
      <c r="D9" s="168"/>
      <c r="E9" s="168"/>
      <c r="F9" s="168"/>
      <c r="G9" s="168"/>
      <c r="H9" s="169">
        <f>SUM(H7:H8)</f>
        <v>1911259</v>
      </c>
      <c r="I9" s="169">
        <f>SUM(I7:I8)</f>
        <v>4972640</v>
      </c>
      <c r="J9" s="169">
        <f>SUM(J7:J8)</f>
        <v>-3061381</v>
      </c>
    </row>
    <row r="10" spans="4:10" ht="12">
      <c r="D10" s="171"/>
      <c r="E10" s="171"/>
      <c r="F10" s="171"/>
      <c r="G10" s="171"/>
      <c r="H10" s="171"/>
      <c r="I10" s="171"/>
      <c r="J10" s="171"/>
    </row>
    <row r="11" spans="1:10" s="170" customFormat="1" ht="13.5" customHeight="1">
      <c r="A11" s="172" t="s">
        <v>2</v>
      </c>
      <c r="B11" s="290" t="s">
        <v>154</v>
      </c>
      <c r="C11" s="290" t="s">
        <v>160</v>
      </c>
      <c r="D11" s="173" t="s">
        <v>155</v>
      </c>
      <c r="E11" s="173" t="s">
        <v>155</v>
      </c>
      <c r="F11" s="173" t="s">
        <v>161</v>
      </c>
      <c r="G11" s="173" t="s">
        <v>161</v>
      </c>
      <c r="H11" s="173" t="s">
        <v>162</v>
      </c>
      <c r="I11" s="173" t="s">
        <v>163</v>
      </c>
      <c r="J11" s="173" t="s">
        <v>156</v>
      </c>
    </row>
    <row r="12" spans="1:10" s="170" customFormat="1" ht="13.5" customHeight="1">
      <c r="A12" s="174"/>
      <c r="B12" s="291"/>
      <c r="C12" s="291"/>
      <c r="D12" s="181">
        <v>1.3000925925925926</v>
      </c>
      <c r="E12" s="161" t="s">
        <v>157</v>
      </c>
      <c r="F12" s="175"/>
      <c r="G12" s="175"/>
      <c r="H12" s="176"/>
      <c r="I12" s="176"/>
      <c r="J12" s="176" t="s">
        <v>158</v>
      </c>
    </row>
    <row r="13" spans="1:10" s="170" customFormat="1" ht="13.5" customHeight="1">
      <c r="A13" s="162">
        <v>1</v>
      </c>
      <c r="B13" s="94" t="s">
        <v>138</v>
      </c>
      <c r="C13" s="177" t="s">
        <v>164</v>
      </c>
      <c r="D13" s="184">
        <f>Aktivet!G13</f>
        <v>2026283</v>
      </c>
      <c r="E13" s="184">
        <f>Aktivet!H13</f>
        <v>290540</v>
      </c>
      <c r="F13" s="165">
        <f>D13-E13</f>
        <v>1735743</v>
      </c>
      <c r="G13" s="165">
        <f>E13-D13</f>
        <v>-1735743</v>
      </c>
      <c r="H13" s="176"/>
      <c r="I13" s="176"/>
      <c r="J13" s="165">
        <f>H13-I13</f>
        <v>0</v>
      </c>
    </row>
    <row r="14" spans="1:10" s="170" customFormat="1" ht="13.5" customHeight="1">
      <c r="A14" s="162">
        <v>2</v>
      </c>
      <c r="B14" s="94" t="s">
        <v>11</v>
      </c>
      <c r="C14" s="177" t="s">
        <v>164</v>
      </c>
      <c r="D14" s="184">
        <f>Aktivet!G21</f>
        <v>10131421</v>
      </c>
      <c r="E14" s="184">
        <f>Aktivet!H21</f>
        <v>1452700</v>
      </c>
      <c r="F14" s="165">
        <f>D14-E14</f>
        <v>8678721</v>
      </c>
      <c r="G14" s="165">
        <f>E14-D14</f>
        <v>-8678721</v>
      </c>
      <c r="H14" s="176"/>
      <c r="I14" s="176"/>
      <c r="J14" s="165">
        <f>H14-I14</f>
        <v>0</v>
      </c>
    </row>
    <row r="15" spans="1:10" ht="12.75">
      <c r="A15" s="162">
        <v>3</v>
      </c>
      <c r="B15" s="94" t="s">
        <v>19</v>
      </c>
      <c r="C15" s="177" t="s">
        <v>164</v>
      </c>
      <c r="D15" s="185">
        <f>bosh!K10+bosh!K11</f>
        <v>0</v>
      </c>
      <c r="E15" s="185">
        <f>bosh!C10+bosh!C11</f>
        <v>0</v>
      </c>
      <c r="F15" s="165">
        <f aca="true" t="shared" si="0" ref="F15:F20">D15-E15</f>
        <v>0</v>
      </c>
      <c r="G15" s="165">
        <f aca="true" t="shared" si="1" ref="G15:G20">E15-D15</f>
        <v>0</v>
      </c>
      <c r="H15" s="165"/>
      <c r="I15" s="165"/>
      <c r="J15" s="165">
        <f aca="true" t="shared" si="2" ref="J15:J20">H15-I15</f>
        <v>0</v>
      </c>
    </row>
    <row r="16" spans="1:10" ht="12">
      <c r="A16" s="162">
        <v>4</v>
      </c>
      <c r="B16" s="182" t="s">
        <v>165</v>
      </c>
      <c r="C16" s="177" t="s">
        <v>166</v>
      </c>
      <c r="D16" s="185">
        <f>(bosh!K14+bosh!K15)*-1</f>
        <v>0</v>
      </c>
      <c r="E16" s="185">
        <f>(bosh!C14+bosh!C15)*-1</f>
        <v>0</v>
      </c>
      <c r="F16" s="165">
        <f t="shared" si="0"/>
        <v>0</v>
      </c>
      <c r="G16" s="165">
        <f t="shared" si="1"/>
        <v>0</v>
      </c>
      <c r="H16" s="165"/>
      <c r="I16" s="165"/>
      <c r="J16" s="165">
        <f t="shared" si="2"/>
        <v>0</v>
      </c>
    </row>
    <row r="17" spans="1:10" ht="12.75">
      <c r="A17" s="162">
        <v>5</v>
      </c>
      <c r="B17" s="94" t="s">
        <v>20</v>
      </c>
      <c r="C17" s="177" t="s">
        <v>164</v>
      </c>
      <c r="D17" s="185">
        <f>Aktivet!G41</f>
        <v>0</v>
      </c>
      <c r="E17" s="185">
        <f>Aktivet!H41</f>
        <v>0</v>
      </c>
      <c r="F17" s="165">
        <f t="shared" si="0"/>
        <v>0</v>
      </c>
      <c r="G17" s="165">
        <f t="shared" si="1"/>
        <v>0</v>
      </c>
      <c r="H17" s="165"/>
      <c r="I17" s="165"/>
      <c r="J17" s="165">
        <f t="shared" si="2"/>
        <v>0</v>
      </c>
    </row>
    <row r="18" spans="1:10" ht="12.75">
      <c r="A18" s="162">
        <v>6</v>
      </c>
      <c r="B18" s="94" t="s">
        <v>21</v>
      </c>
      <c r="C18" s="177" t="s">
        <v>164</v>
      </c>
      <c r="D18" s="185">
        <f>Aktivet!G42</f>
        <v>0</v>
      </c>
      <c r="E18" s="185">
        <f>Aktivet!H42</f>
        <v>0</v>
      </c>
      <c r="F18" s="165">
        <f t="shared" si="0"/>
        <v>0</v>
      </c>
      <c r="G18" s="165">
        <f t="shared" si="1"/>
        <v>0</v>
      </c>
      <c r="H18" s="165"/>
      <c r="I18" s="165"/>
      <c r="J18" s="165">
        <f t="shared" si="2"/>
        <v>0</v>
      </c>
    </row>
    <row r="19" spans="1:10" ht="12.75">
      <c r="A19" s="162">
        <v>7</v>
      </c>
      <c r="B19" s="94" t="s">
        <v>22</v>
      </c>
      <c r="C19" s="177" t="s">
        <v>164</v>
      </c>
      <c r="D19" s="185">
        <f>Aktivet!G43</f>
        <v>0</v>
      </c>
      <c r="E19" s="185">
        <f>Aktivet!H43</f>
        <v>0</v>
      </c>
      <c r="F19" s="165">
        <f t="shared" si="0"/>
        <v>0</v>
      </c>
      <c r="G19" s="165">
        <f t="shared" si="1"/>
        <v>0</v>
      </c>
      <c r="H19" s="165"/>
      <c r="I19" s="165"/>
      <c r="J19" s="165">
        <f t="shared" si="2"/>
        <v>0</v>
      </c>
    </row>
    <row r="20" spans="1:10" ht="12.75">
      <c r="A20" s="162">
        <v>8</v>
      </c>
      <c r="B20" s="94" t="s">
        <v>23</v>
      </c>
      <c r="C20" s="177" t="s">
        <v>166</v>
      </c>
      <c r="D20" s="185">
        <f>Aktivet!G44</f>
        <v>0</v>
      </c>
      <c r="E20" s="185">
        <f>Aktivet!H44</f>
        <v>0</v>
      </c>
      <c r="F20" s="165">
        <f t="shared" si="0"/>
        <v>0</v>
      </c>
      <c r="G20" s="165">
        <f t="shared" si="1"/>
        <v>0</v>
      </c>
      <c r="H20" s="165"/>
      <c r="I20" s="165"/>
      <c r="J20" s="165">
        <f t="shared" si="2"/>
        <v>0</v>
      </c>
    </row>
    <row r="21" spans="1:10" ht="12.75">
      <c r="A21" s="162"/>
      <c r="B21" s="94"/>
      <c r="C21" s="177"/>
      <c r="D21" s="185"/>
      <c r="E21" s="185"/>
      <c r="F21" s="165">
        <f>D21-E21</f>
        <v>0</v>
      </c>
      <c r="G21" s="165">
        <f>E21-D21</f>
        <v>0</v>
      </c>
      <c r="H21" s="165"/>
      <c r="I21" s="165"/>
      <c r="J21" s="165">
        <f>H21-I21</f>
        <v>0</v>
      </c>
    </row>
    <row r="22" spans="1:10" ht="12.75">
      <c r="A22" s="162">
        <v>9</v>
      </c>
      <c r="B22" s="94" t="s">
        <v>169</v>
      </c>
      <c r="C22" s="177" t="s">
        <v>166</v>
      </c>
      <c r="D22" s="185">
        <f>Pasivet!G8</f>
        <v>3482234</v>
      </c>
      <c r="E22" s="185">
        <f>Pasivet!H8</f>
        <v>138417</v>
      </c>
      <c r="F22" s="165">
        <f>D22-E22</f>
        <v>3343817</v>
      </c>
      <c r="G22" s="165">
        <f>E22-D22</f>
        <v>-3343817</v>
      </c>
      <c r="H22" s="165"/>
      <c r="I22" s="165"/>
      <c r="J22" s="165">
        <f>H22-I22</f>
        <v>0</v>
      </c>
    </row>
    <row r="23" spans="1:10" ht="12.75">
      <c r="A23" s="162">
        <v>10</v>
      </c>
      <c r="B23" s="94" t="s">
        <v>168</v>
      </c>
      <c r="C23" s="177" t="s">
        <v>166</v>
      </c>
      <c r="D23" s="185">
        <f>Pasivet!G26</f>
        <v>0</v>
      </c>
      <c r="E23" s="185">
        <f>Pasivet!H26</f>
        <v>0</v>
      </c>
      <c r="F23" s="165">
        <f>D23-E23</f>
        <v>0</v>
      </c>
      <c r="G23" s="165">
        <f>E23-D23</f>
        <v>0</v>
      </c>
      <c r="H23" s="165"/>
      <c r="I23" s="165"/>
      <c r="J23" s="165">
        <f>H23-I23</f>
        <v>0</v>
      </c>
    </row>
    <row r="24" spans="1:10" ht="12.75">
      <c r="A24" s="162">
        <v>11</v>
      </c>
      <c r="B24" s="94" t="s">
        <v>170</v>
      </c>
      <c r="C24" s="177" t="s">
        <v>166</v>
      </c>
      <c r="D24" s="185">
        <f>Pasivet!G34</f>
        <v>13600356</v>
      </c>
      <c r="E24" s="185">
        <f>Pasivet!H34</f>
        <v>9591090</v>
      </c>
      <c r="F24" s="165">
        <f>D24-E24</f>
        <v>4009266</v>
      </c>
      <c r="G24" s="165">
        <f>E24-D24</f>
        <v>-4009266</v>
      </c>
      <c r="H24" s="165"/>
      <c r="I24" s="165"/>
      <c r="J24" s="165">
        <f>H24-I24</f>
        <v>0</v>
      </c>
    </row>
    <row r="25" spans="1:10" s="170" customFormat="1" ht="27" customHeight="1">
      <c r="A25" s="166"/>
      <c r="B25" s="166" t="s">
        <v>167</v>
      </c>
      <c r="C25" s="166"/>
      <c r="D25" s="186">
        <f>SUM(D13:D24)</f>
        <v>29240294</v>
      </c>
      <c r="E25" s="186">
        <f aca="true" t="shared" si="3" ref="E25:J25">SUM(E13:E24)</f>
        <v>11472747</v>
      </c>
      <c r="F25" s="186">
        <f t="shared" si="3"/>
        <v>17767547</v>
      </c>
      <c r="G25" s="186">
        <f t="shared" si="3"/>
        <v>-17767547</v>
      </c>
      <c r="H25" s="186">
        <f t="shared" si="3"/>
        <v>0</v>
      </c>
      <c r="I25" s="186">
        <f t="shared" si="3"/>
        <v>0</v>
      </c>
      <c r="J25" s="186">
        <f t="shared" si="3"/>
        <v>0</v>
      </c>
    </row>
    <row r="27" ht="12">
      <c r="J27" s="178">
        <f>+J25-J9</f>
        <v>3061381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.59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35">
      <selection activeCell="U62" sqref="U62"/>
    </sheetView>
  </sheetViews>
  <sheetFormatPr defaultColWidth="9.140625" defaultRowHeight="12.75"/>
  <cols>
    <col min="1" max="1" width="5.00390625" style="82" customWidth="1"/>
    <col min="2" max="3" width="9.140625" style="82" customWidth="1"/>
    <col min="4" max="4" width="9.28125" style="82" customWidth="1"/>
    <col min="5" max="5" width="11.421875" style="82" customWidth="1"/>
    <col min="6" max="6" width="12.8515625" style="82" customWidth="1"/>
    <col min="7" max="7" width="5.421875" style="82" customWidth="1"/>
    <col min="8" max="9" width="9.140625" style="82" customWidth="1"/>
    <col min="10" max="10" width="3.140625" style="82" customWidth="1"/>
    <col min="11" max="11" width="9.140625" style="82" customWidth="1"/>
    <col min="12" max="12" width="1.8515625" style="82" customWidth="1"/>
    <col min="13" max="16384" width="9.140625" style="82" customWidth="1"/>
  </cols>
  <sheetData>
    <row r="1" s="47" customFormat="1" ht="6.75" customHeight="1"/>
    <row r="2" spans="2:11" s="47" customFormat="1" ht="12.75"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2:11" s="57" customFormat="1" ht="21" customHeight="1">
      <c r="B3" s="51"/>
      <c r="C3" s="52" t="s">
        <v>150</v>
      </c>
      <c r="D3" s="52"/>
      <c r="E3" s="52"/>
      <c r="F3" s="241" t="s">
        <v>206</v>
      </c>
      <c r="G3" s="54"/>
      <c r="H3" s="55"/>
      <c r="I3" s="53"/>
      <c r="J3" s="52"/>
      <c r="K3" s="56"/>
    </row>
    <row r="4" spans="2:11" s="57" customFormat="1" ht="13.5" customHeight="1">
      <c r="B4" s="51"/>
      <c r="C4" s="52" t="s">
        <v>86</v>
      </c>
      <c r="D4" s="52"/>
      <c r="E4" s="52"/>
      <c r="F4" s="53" t="s">
        <v>207</v>
      </c>
      <c r="G4" s="58"/>
      <c r="H4" s="59"/>
      <c r="I4" s="60"/>
      <c r="J4" s="60"/>
      <c r="K4" s="56"/>
    </row>
    <row r="5" spans="2:11" s="57" customFormat="1" ht="13.5" customHeight="1">
      <c r="B5" s="51"/>
      <c r="C5" s="52" t="s">
        <v>6</v>
      </c>
      <c r="D5" s="52"/>
      <c r="E5" s="52"/>
      <c r="F5" s="61" t="s">
        <v>208</v>
      </c>
      <c r="G5" s="53"/>
      <c r="H5" s="53"/>
      <c r="I5" s="53"/>
      <c r="J5" s="53"/>
      <c r="K5" s="56"/>
    </row>
    <row r="6" spans="2:11" s="57" customFormat="1" ht="13.5" customHeight="1">
      <c r="B6" s="51"/>
      <c r="C6" s="52"/>
      <c r="D6" s="52"/>
      <c r="E6" s="52"/>
      <c r="F6" s="52"/>
      <c r="G6" s="52"/>
      <c r="H6" s="62" t="s">
        <v>209</v>
      </c>
      <c r="I6" s="62"/>
      <c r="J6" s="60"/>
      <c r="K6" s="56"/>
    </row>
    <row r="7" spans="2:11" s="57" customFormat="1" ht="13.5" customHeight="1">
      <c r="B7" s="51"/>
      <c r="C7" s="52" t="s">
        <v>0</v>
      </c>
      <c r="D7" s="52"/>
      <c r="E7" s="52"/>
      <c r="F7" s="53"/>
      <c r="G7" s="63"/>
      <c r="H7" s="52"/>
      <c r="I7" s="52"/>
      <c r="J7" s="52"/>
      <c r="K7" s="56"/>
    </row>
    <row r="8" spans="2:11" s="57" customFormat="1" ht="13.5" customHeight="1">
      <c r="B8" s="51"/>
      <c r="C8" s="52" t="s">
        <v>1</v>
      </c>
      <c r="D8" s="52"/>
      <c r="E8" s="52"/>
      <c r="F8" s="61"/>
      <c r="G8" s="64"/>
      <c r="H8" s="52"/>
      <c r="I8" s="52"/>
      <c r="J8" s="52"/>
      <c r="K8" s="56"/>
    </row>
    <row r="9" spans="2:11" s="57" customFormat="1" ht="13.5" customHeight="1">
      <c r="B9" s="51"/>
      <c r="C9" s="52"/>
      <c r="D9" s="52"/>
      <c r="E9" s="52"/>
      <c r="F9" s="52"/>
      <c r="G9" s="52"/>
      <c r="H9" s="52"/>
      <c r="I9" s="52"/>
      <c r="J9" s="52"/>
      <c r="K9" s="56"/>
    </row>
    <row r="10" spans="2:11" s="57" customFormat="1" ht="13.5" customHeight="1">
      <c r="B10" s="51"/>
      <c r="C10" s="52" t="s">
        <v>32</v>
      </c>
      <c r="D10" s="52"/>
      <c r="E10" s="52"/>
      <c r="F10" s="53" t="s">
        <v>210</v>
      </c>
      <c r="G10" s="53"/>
      <c r="H10" s="53"/>
      <c r="I10" s="53"/>
      <c r="J10" s="53"/>
      <c r="K10" s="56"/>
    </row>
    <row r="11" spans="2:11" s="57" customFormat="1" ht="13.5" customHeight="1">
      <c r="B11" s="51"/>
      <c r="C11" s="52"/>
      <c r="D11" s="52"/>
      <c r="E11" s="52"/>
      <c r="F11" s="61"/>
      <c r="G11" s="61"/>
      <c r="H11" s="61"/>
      <c r="I11" s="61"/>
      <c r="J11" s="61"/>
      <c r="K11" s="56"/>
    </row>
    <row r="12" spans="2:11" s="57" customFormat="1" ht="13.5" customHeight="1">
      <c r="B12" s="51"/>
      <c r="C12" s="52"/>
      <c r="D12" s="52"/>
      <c r="E12" s="52"/>
      <c r="F12" s="61"/>
      <c r="G12" s="61"/>
      <c r="H12" s="61"/>
      <c r="I12" s="61"/>
      <c r="J12" s="61"/>
      <c r="K12" s="56"/>
    </row>
    <row r="13" spans="2:11" s="68" customFormat="1" ht="12.75">
      <c r="B13" s="65"/>
      <c r="C13" s="66"/>
      <c r="D13" s="66"/>
      <c r="E13" s="66"/>
      <c r="F13" s="66"/>
      <c r="G13" s="66"/>
      <c r="H13" s="66"/>
      <c r="I13" s="66"/>
      <c r="J13" s="66"/>
      <c r="K13" s="67"/>
    </row>
    <row r="14" spans="2:11" s="68" customFormat="1" ht="12.75">
      <c r="B14" s="65"/>
      <c r="C14" s="66"/>
      <c r="D14" s="66"/>
      <c r="E14" s="66"/>
      <c r="F14" s="66"/>
      <c r="G14" s="66"/>
      <c r="H14" s="66"/>
      <c r="I14" s="66"/>
      <c r="J14" s="66"/>
      <c r="K14" s="67"/>
    </row>
    <row r="15" spans="2:11" s="68" customFormat="1" ht="12.75">
      <c r="B15" s="65"/>
      <c r="C15" s="66"/>
      <c r="D15" s="66"/>
      <c r="E15" s="66"/>
      <c r="F15" s="66"/>
      <c r="G15" s="66"/>
      <c r="H15" s="66"/>
      <c r="I15" s="66"/>
      <c r="J15" s="66"/>
      <c r="K15" s="67"/>
    </row>
    <row r="16" spans="2:11" s="68" customFormat="1" ht="12.75">
      <c r="B16" s="65"/>
      <c r="C16" s="66"/>
      <c r="D16" s="66"/>
      <c r="E16" s="66"/>
      <c r="F16" s="66"/>
      <c r="G16" s="66"/>
      <c r="H16" s="66"/>
      <c r="I16" s="66"/>
      <c r="J16" s="66"/>
      <c r="K16" s="67"/>
    </row>
    <row r="17" spans="2:11" s="68" customFormat="1" ht="12.75">
      <c r="B17" s="65"/>
      <c r="C17" s="66"/>
      <c r="D17" s="66"/>
      <c r="E17" s="66"/>
      <c r="F17" s="66"/>
      <c r="G17" s="66"/>
      <c r="H17" s="66"/>
      <c r="I17" s="66"/>
      <c r="J17" s="66"/>
      <c r="K17" s="67"/>
    </row>
    <row r="18" spans="2:11" s="68" customFormat="1" ht="12.75">
      <c r="B18" s="65"/>
      <c r="C18" s="66"/>
      <c r="D18" s="66"/>
      <c r="E18" s="66"/>
      <c r="F18" s="66"/>
      <c r="G18" s="66"/>
      <c r="H18" s="66"/>
      <c r="I18" s="66"/>
      <c r="J18" s="66"/>
      <c r="K18" s="67"/>
    </row>
    <row r="19" spans="2:11" s="68" customFormat="1" ht="12.75">
      <c r="B19" s="65"/>
      <c r="C19" s="66"/>
      <c r="D19" s="66"/>
      <c r="E19" s="66"/>
      <c r="F19" s="66"/>
      <c r="G19" s="66"/>
      <c r="H19" s="66"/>
      <c r="I19" s="66"/>
      <c r="J19" s="66"/>
      <c r="K19" s="67"/>
    </row>
    <row r="20" spans="2:11" s="68" customFormat="1" ht="12.75">
      <c r="B20" s="65"/>
      <c r="C20" s="66"/>
      <c r="D20" s="66"/>
      <c r="E20" s="66"/>
      <c r="F20" s="66"/>
      <c r="G20" s="66"/>
      <c r="H20" s="66"/>
      <c r="I20" s="66"/>
      <c r="J20" s="66"/>
      <c r="K20" s="67"/>
    </row>
    <row r="21" spans="2:11" s="68" customFormat="1" ht="12.75">
      <c r="B21" s="65"/>
      <c r="D21" s="66"/>
      <c r="E21" s="66"/>
      <c r="F21" s="66"/>
      <c r="G21" s="66"/>
      <c r="H21" s="66"/>
      <c r="I21" s="66"/>
      <c r="J21" s="66"/>
      <c r="K21" s="67"/>
    </row>
    <row r="22" spans="2:11" s="68" customFormat="1" ht="12.75">
      <c r="B22" s="65"/>
      <c r="C22" s="66"/>
      <c r="D22" s="66"/>
      <c r="E22" s="66"/>
      <c r="F22" s="66"/>
      <c r="G22" s="66"/>
      <c r="H22" s="66"/>
      <c r="I22" s="66"/>
      <c r="J22" s="66"/>
      <c r="K22" s="67"/>
    </row>
    <row r="23" spans="2:11" s="68" customFormat="1" ht="12.75">
      <c r="B23" s="65"/>
      <c r="C23" s="66"/>
      <c r="D23" s="66"/>
      <c r="E23" s="66"/>
      <c r="F23" s="66"/>
      <c r="G23" s="66"/>
      <c r="H23" s="66"/>
      <c r="I23" s="66"/>
      <c r="J23" s="66"/>
      <c r="K23" s="67"/>
    </row>
    <row r="24" spans="2:11" s="68" customFormat="1" ht="12.75">
      <c r="B24" s="65"/>
      <c r="C24" s="66"/>
      <c r="D24" s="66"/>
      <c r="E24" s="66"/>
      <c r="F24" s="66"/>
      <c r="G24" s="66"/>
      <c r="H24" s="66"/>
      <c r="I24" s="66"/>
      <c r="J24" s="66"/>
      <c r="K24" s="67"/>
    </row>
    <row r="25" spans="2:11" s="69" customFormat="1" ht="33.75">
      <c r="B25" s="296" t="s">
        <v>7</v>
      </c>
      <c r="C25" s="297"/>
      <c r="D25" s="297"/>
      <c r="E25" s="297"/>
      <c r="F25" s="297"/>
      <c r="G25" s="297"/>
      <c r="H25" s="297"/>
      <c r="I25" s="297"/>
      <c r="J25" s="297"/>
      <c r="K25" s="298"/>
    </row>
    <row r="26" spans="2:11" s="68" customFormat="1" ht="12.75">
      <c r="B26" s="70"/>
      <c r="C26" s="299" t="s">
        <v>79</v>
      </c>
      <c r="D26" s="299"/>
      <c r="E26" s="299"/>
      <c r="F26" s="299"/>
      <c r="G26" s="299"/>
      <c r="H26" s="299"/>
      <c r="I26" s="299"/>
      <c r="J26" s="299"/>
      <c r="K26" s="67"/>
    </row>
    <row r="27" spans="2:11" s="68" customFormat="1" ht="12.75">
      <c r="B27" s="65"/>
      <c r="C27" s="299" t="s">
        <v>80</v>
      </c>
      <c r="D27" s="299"/>
      <c r="E27" s="299"/>
      <c r="F27" s="299"/>
      <c r="G27" s="299"/>
      <c r="H27" s="299"/>
      <c r="I27" s="299"/>
      <c r="J27" s="299"/>
      <c r="K27" s="67"/>
    </row>
    <row r="28" spans="2:11" s="68" customFormat="1" ht="12.75">
      <c r="B28" s="65"/>
      <c r="C28" s="66"/>
      <c r="D28" s="66"/>
      <c r="E28" s="66"/>
      <c r="F28" s="66"/>
      <c r="G28" s="66"/>
      <c r="H28" s="66"/>
      <c r="I28" s="66"/>
      <c r="J28" s="66"/>
      <c r="K28" s="67"/>
    </row>
    <row r="29" spans="2:11" s="68" customFormat="1" ht="12.75">
      <c r="B29" s="65"/>
      <c r="C29" s="66"/>
      <c r="D29" s="66"/>
      <c r="E29" s="66"/>
      <c r="F29" s="66"/>
      <c r="G29" s="66"/>
      <c r="H29" s="66"/>
      <c r="I29" s="66"/>
      <c r="J29" s="66"/>
      <c r="K29" s="67"/>
    </row>
    <row r="30" spans="1:11" s="73" customFormat="1" ht="36">
      <c r="A30" s="188"/>
      <c r="B30" s="189"/>
      <c r="C30" s="190"/>
      <c r="D30" s="227" t="s">
        <v>230</v>
      </c>
      <c r="E30" s="227"/>
      <c r="F30" s="228"/>
      <c r="G30" s="227"/>
      <c r="H30" s="190"/>
      <c r="I30" s="190"/>
      <c r="J30" s="190"/>
      <c r="K30" s="191"/>
    </row>
    <row r="31" spans="2:11" s="73" customFormat="1" ht="12.75">
      <c r="B31" s="74"/>
      <c r="C31" s="71"/>
      <c r="D31" s="71"/>
      <c r="E31" s="71"/>
      <c r="F31" s="71"/>
      <c r="G31" s="71"/>
      <c r="H31" s="71"/>
      <c r="I31" s="71"/>
      <c r="J31" s="71"/>
      <c r="K31" s="72"/>
    </row>
    <row r="32" spans="2:11" s="73" customFormat="1" ht="12.75">
      <c r="B32" s="74"/>
      <c r="C32" s="71"/>
      <c r="D32" s="71"/>
      <c r="E32" s="71"/>
      <c r="F32" s="71"/>
      <c r="G32" s="71"/>
      <c r="H32" s="71"/>
      <c r="I32" s="71"/>
      <c r="J32" s="71"/>
      <c r="K32" s="72"/>
    </row>
    <row r="33" spans="2:11" s="73" customFormat="1" ht="12.75">
      <c r="B33" s="74"/>
      <c r="C33" s="71"/>
      <c r="D33" s="71"/>
      <c r="E33" s="71"/>
      <c r="F33" s="71"/>
      <c r="G33" s="71"/>
      <c r="H33" s="71"/>
      <c r="I33" s="71"/>
      <c r="J33" s="71"/>
      <c r="K33" s="72"/>
    </row>
    <row r="34" spans="2:11" s="73" customFormat="1" ht="12.75">
      <c r="B34" s="74"/>
      <c r="C34" s="71"/>
      <c r="D34" s="71"/>
      <c r="E34" s="71"/>
      <c r="F34" s="71"/>
      <c r="G34" s="71"/>
      <c r="H34" s="71"/>
      <c r="I34" s="71"/>
      <c r="J34" s="71"/>
      <c r="K34" s="72"/>
    </row>
    <row r="35" spans="2:11" s="73" customFormat="1" ht="12.75">
      <c r="B35" s="74"/>
      <c r="C35" s="71"/>
      <c r="D35" s="71"/>
      <c r="E35" s="71"/>
      <c r="F35" s="71"/>
      <c r="G35" s="71"/>
      <c r="H35" s="71"/>
      <c r="I35" s="71"/>
      <c r="J35" s="71"/>
      <c r="K35" s="72"/>
    </row>
    <row r="36" spans="2:11" s="73" customFormat="1" ht="12.75">
      <c r="B36" s="74"/>
      <c r="C36" s="71"/>
      <c r="D36" s="71"/>
      <c r="E36" s="71"/>
      <c r="F36" s="71"/>
      <c r="G36" s="71"/>
      <c r="H36" s="71"/>
      <c r="I36" s="71"/>
      <c r="J36" s="71"/>
      <c r="K36" s="72"/>
    </row>
    <row r="37" spans="2:11" s="73" customFormat="1" ht="12.75">
      <c r="B37" s="74"/>
      <c r="C37" s="71"/>
      <c r="D37" s="71"/>
      <c r="E37" s="71"/>
      <c r="F37" s="71"/>
      <c r="G37" s="71"/>
      <c r="H37" s="71"/>
      <c r="I37" s="71"/>
      <c r="J37" s="71"/>
      <c r="K37" s="72"/>
    </row>
    <row r="38" spans="2:11" s="73" customFormat="1" ht="12.75">
      <c r="B38" s="74"/>
      <c r="C38" s="71"/>
      <c r="D38" s="71"/>
      <c r="E38" s="71"/>
      <c r="F38" s="71"/>
      <c r="G38" s="71"/>
      <c r="H38" s="71"/>
      <c r="I38" s="71"/>
      <c r="J38" s="71"/>
      <c r="K38" s="72"/>
    </row>
    <row r="39" spans="2:11" s="73" customFormat="1" ht="12.75">
      <c r="B39" s="74"/>
      <c r="C39" s="71"/>
      <c r="D39" s="71"/>
      <c r="E39" s="71"/>
      <c r="F39" s="71"/>
      <c r="G39" s="71"/>
      <c r="H39" s="71"/>
      <c r="I39" s="71"/>
      <c r="J39" s="71"/>
      <c r="K39" s="72"/>
    </row>
    <row r="40" spans="2:11" s="73" customFormat="1" ht="12.75">
      <c r="B40" s="74"/>
      <c r="C40" s="71"/>
      <c r="D40" s="71"/>
      <c r="E40" s="71"/>
      <c r="F40" s="71"/>
      <c r="G40" s="71"/>
      <c r="H40" s="71"/>
      <c r="I40" s="71"/>
      <c r="J40" s="71"/>
      <c r="K40" s="72"/>
    </row>
    <row r="41" spans="2:11" s="73" customFormat="1" ht="12.75">
      <c r="B41" s="74"/>
      <c r="C41" s="71"/>
      <c r="D41" s="71"/>
      <c r="E41" s="71"/>
      <c r="F41" s="71"/>
      <c r="G41" s="71"/>
      <c r="H41" s="71"/>
      <c r="I41" s="71"/>
      <c r="J41" s="71"/>
      <c r="K41" s="72"/>
    </row>
    <row r="42" spans="2:11" s="73" customFormat="1" ht="9" customHeight="1">
      <c r="B42" s="74"/>
      <c r="C42" s="71"/>
      <c r="D42" s="71"/>
      <c r="E42" s="71"/>
      <c r="F42" s="71"/>
      <c r="G42" s="71"/>
      <c r="H42" s="71"/>
      <c r="I42" s="71"/>
      <c r="J42" s="71"/>
      <c r="K42" s="72"/>
    </row>
    <row r="43" spans="2:11" s="73" customFormat="1" ht="12.75">
      <c r="B43" s="74"/>
      <c r="C43" s="71"/>
      <c r="D43" s="71"/>
      <c r="E43" s="71"/>
      <c r="F43" s="71"/>
      <c r="G43" s="71"/>
      <c r="H43" s="71"/>
      <c r="I43" s="71"/>
      <c r="J43" s="71"/>
      <c r="K43" s="72"/>
    </row>
    <row r="44" spans="2:11" s="73" customFormat="1" ht="12.75">
      <c r="B44" s="74"/>
      <c r="C44" s="71"/>
      <c r="D44" s="71"/>
      <c r="E44" s="71"/>
      <c r="F44" s="71"/>
      <c r="G44" s="71"/>
      <c r="H44" s="71"/>
      <c r="I44" s="71"/>
      <c r="J44" s="71"/>
      <c r="K44" s="72"/>
    </row>
    <row r="45" spans="2:11" s="57" customFormat="1" ht="12.75" customHeight="1">
      <c r="B45" s="51"/>
      <c r="C45" s="52" t="s">
        <v>92</v>
      </c>
      <c r="D45" s="52"/>
      <c r="E45" s="52"/>
      <c r="F45" s="52"/>
      <c r="G45" s="52"/>
      <c r="H45" s="295" t="s">
        <v>151</v>
      </c>
      <c r="I45" s="295"/>
      <c r="J45" s="52"/>
      <c r="K45" s="56"/>
    </row>
    <row r="46" spans="2:11" s="57" customFormat="1" ht="12.75" customHeight="1">
      <c r="B46" s="51"/>
      <c r="C46" s="52" t="s">
        <v>93</v>
      </c>
      <c r="D46" s="52"/>
      <c r="E46" s="52"/>
      <c r="F46" s="52"/>
      <c r="G46" s="52"/>
      <c r="H46" s="293" t="s">
        <v>152</v>
      </c>
      <c r="I46" s="293"/>
      <c r="J46" s="52"/>
      <c r="K46" s="56"/>
    </row>
    <row r="47" spans="2:11" s="57" customFormat="1" ht="12.75" customHeight="1">
      <c r="B47" s="51"/>
      <c r="C47" s="52" t="s">
        <v>87</v>
      </c>
      <c r="D47" s="52"/>
      <c r="E47" s="52"/>
      <c r="F47" s="52"/>
      <c r="G47" s="52"/>
      <c r="H47" s="293" t="s">
        <v>94</v>
      </c>
      <c r="I47" s="293"/>
      <c r="J47" s="52"/>
      <c r="K47" s="56"/>
    </row>
    <row r="48" spans="2:11" s="57" customFormat="1" ht="12.75" customHeight="1">
      <c r="B48" s="51"/>
      <c r="C48" s="52" t="s">
        <v>88</v>
      </c>
      <c r="D48" s="52"/>
      <c r="E48" s="52"/>
      <c r="F48" s="52"/>
      <c r="G48" s="52"/>
      <c r="H48" s="293" t="s">
        <v>94</v>
      </c>
      <c r="I48" s="293"/>
      <c r="J48" s="52"/>
      <c r="K48" s="56"/>
    </row>
    <row r="49" spans="2:11" s="68" customFormat="1" ht="12.75">
      <c r="B49" s="65"/>
      <c r="C49" s="66"/>
      <c r="D49" s="66"/>
      <c r="E49" s="66"/>
      <c r="F49" s="66"/>
      <c r="G49" s="66"/>
      <c r="H49" s="66"/>
      <c r="I49" s="66"/>
      <c r="J49" s="66"/>
      <c r="K49" s="67"/>
    </row>
    <row r="50" spans="2:11" s="78" customFormat="1" ht="12.75" customHeight="1">
      <c r="B50" s="75"/>
      <c r="C50" s="52" t="s">
        <v>95</v>
      </c>
      <c r="D50" s="52"/>
      <c r="E50" s="52"/>
      <c r="F50" s="52"/>
      <c r="G50" s="64" t="s">
        <v>89</v>
      </c>
      <c r="H50" s="294" t="s">
        <v>231</v>
      </c>
      <c r="I50" s="295"/>
      <c r="J50" s="76"/>
      <c r="K50" s="77"/>
    </row>
    <row r="51" spans="2:11" s="78" customFormat="1" ht="12.75" customHeight="1">
      <c r="B51" s="75"/>
      <c r="C51" s="52"/>
      <c r="D51" s="52"/>
      <c r="E51" s="52"/>
      <c r="F51" s="52"/>
      <c r="G51" s="64" t="s">
        <v>90</v>
      </c>
      <c r="H51" s="292" t="s">
        <v>232</v>
      </c>
      <c r="I51" s="293"/>
      <c r="J51" s="76"/>
      <c r="K51" s="77"/>
    </row>
    <row r="52" spans="2:11" s="78" customFormat="1" ht="7.5" customHeight="1">
      <c r="B52" s="75"/>
      <c r="C52" s="52"/>
      <c r="D52" s="52"/>
      <c r="E52" s="52"/>
      <c r="F52" s="52"/>
      <c r="G52" s="64"/>
      <c r="H52" s="64"/>
      <c r="I52" s="64"/>
      <c r="J52" s="76"/>
      <c r="K52" s="77"/>
    </row>
    <row r="53" spans="2:11" s="78" customFormat="1" ht="12.75" customHeight="1">
      <c r="B53" s="75"/>
      <c r="C53" s="52" t="s">
        <v>91</v>
      </c>
      <c r="D53" s="52"/>
      <c r="E53" s="52"/>
      <c r="F53" s="64"/>
      <c r="G53" s="52"/>
      <c r="H53" s="53" t="s">
        <v>233</v>
      </c>
      <c r="I53" s="53"/>
      <c r="J53" s="76"/>
      <c r="K53" s="77"/>
    </row>
    <row r="54" spans="2:11" ht="22.5" customHeight="1">
      <c r="B54" s="79"/>
      <c r="C54" s="80"/>
      <c r="D54" s="80"/>
      <c r="E54" s="80"/>
      <c r="F54" s="80"/>
      <c r="G54" s="80"/>
      <c r="H54" s="80"/>
      <c r="I54" s="80"/>
      <c r="J54" s="80"/>
      <c r="K54" s="81"/>
    </row>
    <row r="55" ht="6.75" customHeight="1"/>
  </sheetData>
  <sheetProtection/>
  <mergeCells count="9">
    <mergeCell ref="H51:I51"/>
    <mergeCell ref="H46:I46"/>
    <mergeCell ref="H47:I47"/>
    <mergeCell ref="H48:I48"/>
    <mergeCell ref="H50:I50"/>
    <mergeCell ref="B25:K25"/>
    <mergeCell ref="C26:J26"/>
    <mergeCell ref="C27:J27"/>
    <mergeCell ref="H45:I4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8.421875" style="0" customWidth="1"/>
    <col min="2" max="2" width="3.7109375" style="0" customWidth="1"/>
    <col min="3" max="3" width="18.7109375" style="0" customWidth="1"/>
    <col min="4" max="4" width="7.28125" style="0" customWidth="1"/>
    <col min="5" max="5" width="14.7109375" style="0" customWidth="1"/>
    <col min="6" max="6" width="7.140625" style="0" customWidth="1"/>
    <col min="7" max="7" width="8.7109375" style="0" hidden="1" customWidth="1"/>
    <col min="8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300" t="s">
        <v>77</v>
      </c>
      <c r="C4" s="301"/>
      <c r="D4" s="301"/>
      <c r="E4" s="301"/>
      <c r="F4" s="301"/>
      <c r="G4" s="301"/>
      <c r="H4" s="301"/>
      <c r="I4" s="301"/>
      <c r="J4" s="301"/>
      <c r="K4" s="302"/>
    </row>
    <row r="5" spans="2:11" ht="12.75">
      <c r="B5" s="4" t="s">
        <v>191</v>
      </c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 t="s">
        <v>192</v>
      </c>
      <c r="C6" s="5"/>
      <c r="D6" s="26"/>
      <c r="E6" s="5"/>
      <c r="F6" s="5"/>
      <c r="G6" s="5"/>
      <c r="H6" s="5"/>
      <c r="I6" s="5"/>
      <c r="J6" s="5"/>
      <c r="K6" s="6"/>
    </row>
    <row r="7" spans="2:11" ht="12.75">
      <c r="B7" s="4" t="s">
        <v>193</v>
      </c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 t="s">
        <v>194</v>
      </c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 t="s">
        <v>195</v>
      </c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27" t="s">
        <v>235</v>
      </c>
      <c r="C10" s="5"/>
      <c r="D10" s="5"/>
      <c r="E10" s="5"/>
      <c r="F10" s="5"/>
      <c r="G10" s="5"/>
      <c r="H10" s="242" t="s">
        <v>238</v>
      </c>
      <c r="I10" s="5"/>
      <c r="J10" s="5"/>
      <c r="K10" s="6"/>
    </row>
    <row r="11" spans="2:11" ht="12.75">
      <c r="B11" s="4" t="s">
        <v>237</v>
      </c>
      <c r="C11" s="5"/>
      <c r="D11" s="5"/>
      <c r="E11" s="5"/>
      <c r="F11" s="5"/>
      <c r="G11" s="5"/>
      <c r="H11" s="5"/>
      <c r="I11" s="5"/>
      <c r="J11" s="5"/>
      <c r="K11" s="6"/>
    </row>
    <row r="12" spans="2:4" ht="12.75">
      <c r="B12" s="193" t="s">
        <v>236</v>
      </c>
      <c r="D12" t="s">
        <v>239</v>
      </c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27"/>
      <c r="C14" s="5"/>
      <c r="D14" s="5"/>
      <c r="E14" s="5"/>
      <c r="F14" s="5"/>
      <c r="G14" s="5"/>
      <c r="H14" s="5"/>
      <c r="I14" s="5"/>
      <c r="J14" s="5"/>
      <c r="K14" s="29"/>
    </row>
    <row r="15" ht="12.75">
      <c r="B15" s="193"/>
    </row>
    <row r="16" spans="2:11" ht="12.75">
      <c r="B16" s="27" t="s">
        <v>196</v>
      </c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195">
        <v>1</v>
      </c>
      <c r="C18" s="195" t="s">
        <v>219</v>
      </c>
      <c r="D18" s="195" t="s">
        <v>197</v>
      </c>
      <c r="E18" s="196">
        <v>40803946</v>
      </c>
      <c r="G18" s="5"/>
      <c r="H18" s="5"/>
      <c r="I18" s="5"/>
      <c r="J18" s="5"/>
      <c r="K18" s="6"/>
    </row>
    <row r="19" spans="2:11" ht="12.75">
      <c r="B19" s="195">
        <v>2</v>
      </c>
      <c r="C19" s="195" t="s">
        <v>198</v>
      </c>
      <c r="D19" s="195" t="s">
        <v>197</v>
      </c>
      <c r="E19" s="196">
        <v>1248136</v>
      </c>
      <c r="G19" s="5"/>
      <c r="H19" s="5"/>
      <c r="I19" s="5"/>
      <c r="J19" s="5"/>
      <c r="K19" s="6"/>
    </row>
    <row r="20" spans="2:11" ht="12.75">
      <c r="B20" s="195">
        <v>3</v>
      </c>
      <c r="C20" s="195" t="s">
        <v>199</v>
      </c>
      <c r="D20" s="195" t="s">
        <v>197</v>
      </c>
      <c r="E20" s="196">
        <v>208439</v>
      </c>
      <c r="G20" s="5"/>
      <c r="H20" s="5"/>
      <c r="I20" s="5"/>
      <c r="J20" s="5"/>
      <c r="K20" s="6"/>
    </row>
    <row r="21" spans="2:11" ht="12.75">
      <c r="B21" s="195">
        <v>4</v>
      </c>
      <c r="C21" s="195" t="s">
        <v>240</v>
      </c>
      <c r="D21" s="195" t="s">
        <v>197</v>
      </c>
      <c r="E21" s="196">
        <v>3192189</v>
      </c>
      <c r="G21" s="5"/>
      <c r="H21" s="5"/>
      <c r="I21" s="5"/>
      <c r="J21" s="5"/>
      <c r="K21" s="6"/>
    </row>
    <row r="22" spans="2:11" ht="12.75">
      <c r="B22" s="195">
        <v>5</v>
      </c>
      <c r="C22" s="195" t="s">
        <v>241</v>
      </c>
      <c r="D22" s="195" t="s">
        <v>197</v>
      </c>
      <c r="E22" s="196">
        <v>483076</v>
      </c>
      <c r="G22" s="5"/>
      <c r="H22" s="5"/>
      <c r="I22" s="5"/>
      <c r="J22" s="5"/>
      <c r="K22" s="6"/>
    </row>
    <row r="23" spans="2:11" ht="12.75">
      <c r="B23" s="195">
        <v>6</v>
      </c>
      <c r="C23" s="195" t="s">
        <v>242</v>
      </c>
      <c r="D23" s="195" t="s">
        <v>197</v>
      </c>
      <c r="E23" s="196">
        <v>5417</v>
      </c>
      <c r="G23" s="5"/>
      <c r="H23" s="5"/>
      <c r="I23" s="5"/>
      <c r="J23" s="5"/>
      <c r="K23" s="6"/>
    </row>
    <row r="24" spans="2:11" ht="12.75">
      <c r="B24" s="195">
        <v>7</v>
      </c>
      <c r="C24" s="195" t="s">
        <v>243</v>
      </c>
      <c r="D24" s="195" t="s">
        <v>197</v>
      </c>
      <c r="E24" s="196">
        <v>5400</v>
      </c>
      <c r="G24" s="5"/>
      <c r="H24" s="5"/>
      <c r="I24" s="5"/>
      <c r="J24" s="5"/>
      <c r="K24" s="6"/>
    </row>
    <row r="25" spans="2:11" ht="12.75">
      <c r="B25" s="195">
        <v>8</v>
      </c>
      <c r="C25" s="195" t="s">
        <v>244</v>
      </c>
      <c r="D25" s="195" t="s">
        <v>197</v>
      </c>
      <c r="E25" s="196">
        <v>28043</v>
      </c>
      <c r="G25" s="5"/>
      <c r="H25" s="5"/>
      <c r="I25" s="5"/>
      <c r="J25" s="5"/>
      <c r="K25" s="6"/>
    </row>
    <row r="26" spans="2:11" ht="12.75">
      <c r="B26" s="195"/>
      <c r="C26" s="197" t="s">
        <v>200</v>
      </c>
      <c r="D26" s="197"/>
      <c r="E26" s="198">
        <f>SUM(E18:E25)</f>
        <v>45974646</v>
      </c>
      <c r="G26" s="5"/>
      <c r="H26" s="5"/>
      <c r="I26" s="5"/>
      <c r="J26" s="5"/>
      <c r="K26" s="6"/>
    </row>
    <row r="27" spans="2:11" ht="12.75">
      <c r="B27" s="5"/>
      <c r="C27" s="5"/>
      <c r="D27" s="5"/>
      <c r="E27" s="230"/>
      <c r="G27" s="5"/>
      <c r="H27" s="5"/>
      <c r="I27" s="5"/>
      <c r="J27" s="5"/>
      <c r="K27" s="6"/>
    </row>
    <row r="28" spans="2:11" ht="12.75">
      <c r="B28" s="5"/>
      <c r="C28" s="5"/>
      <c r="D28" s="5"/>
      <c r="E28" s="230"/>
      <c r="G28" s="5"/>
      <c r="H28" s="5"/>
      <c r="I28" s="5"/>
      <c r="J28" s="5"/>
      <c r="K28" s="6"/>
    </row>
    <row r="29" spans="2:11" ht="12.75">
      <c r="B29" s="5"/>
      <c r="C29" s="221" t="s">
        <v>201</v>
      </c>
      <c r="D29" s="5"/>
      <c r="E29" s="5"/>
      <c r="G29" s="5"/>
      <c r="H29" s="5"/>
      <c r="I29" s="5"/>
      <c r="J29" s="5"/>
      <c r="K29" s="6"/>
    </row>
    <row r="30" spans="2:11" ht="12.75">
      <c r="B30" s="5"/>
      <c r="C30" s="222" t="s">
        <v>202</v>
      </c>
      <c r="D30" s="223" t="s">
        <v>197</v>
      </c>
      <c r="E30" s="195">
        <v>1911259</v>
      </c>
      <c r="G30" s="5"/>
      <c r="H30" s="5"/>
      <c r="I30" s="5"/>
      <c r="J30" s="5"/>
      <c r="K30" s="6"/>
    </row>
    <row r="31" spans="2:11" ht="12.75">
      <c r="B31" s="5"/>
      <c r="C31" s="222" t="s">
        <v>30</v>
      </c>
      <c r="D31" s="223" t="s">
        <v>197</v>
      </c>
      <c r="E31" s="224">
        <v>0</v>
      </c>
      <c r="G31" s="5"/>
      <c r="H31" s="5"/>
      <c r="I31" s="5"/>
      <c r="J31" s="5"/>
      <c r="K31" s="6"/>
    </row>
    <row r="32" spans="2:11" ht="12.75">
      <c r="B32" s="5"/>
      <c r="C32" s="222" t="s">
        <v>220</v>
      </c>
      <c r="D32" s="223" t="s">
        <v>197</v>
      </c>
      <c r="E32" s="224">
        <v>10131421</v>
      </c>
      <c r="F32" s="30" t="s">
        <v>221</v>
      </c>
      <c r="G32" s="5"/>
      <c r="H32" s="5"/>
      <c r="I32" s="5"/>
      <c r="J32" s="5"/>
      <c r="K32" s="6"/>
    </row>
    <row r="33" spans="2:11" ht="12.75">
      <c r="B33" s="5"/>
      <c r="C33" s="222" t="s">
        <v>101</v>
      </c>
      <c r="D33" s="222" t="s">
        <v>197</v>
      </c>
      <c r="E33" s="224">
        <v>3013627</v>
      </c>
      <c r="G33" s="5"/>
      <c r="H33" s="5"/>
      <c r="I33" s="5"/>
      <c r="J33" s="5"/>
      <c r="K33" s="6"/>
    </row>
    <row r="34" spans="2:11" ht="12.75">
      <c r="B34" s="5"/>
      <c r="C34" s="222" t="s">
        <v>222</v>
      </c>
      <c r="D34" s="222" t="s">
        <v>197</v>
      </c>
      <c r="E34" s="224">
        <v>2026283</v>
      </c>
      <c r="G34" s="5"/>
      <c r="H34" s="5"/>
      <c r="I34" s="5"/>
      <c r="J34" s="5"/>
      <c r="K34" s="6"/>
    </row>
    <row r="35" spans="2:11" ht="12.75">
      <c r="B35" s="5"/>
      <c r="C35" s="225" t="s">
        <v>200</v>
      </c>
      <c r="D35" s="197"/>
      <c r="E35" s="197">
        <f>SUM(E30:E34)</f>
        <v>17082590</v>
      </c>
      <c r="G35" s="5"/>
      <c r="H35" s="5"/>
      <c r="I35" s="5"/>
      <c r="J35" s="5"/>
      <c r="K35" s="6"/>
    </row>
    <row r="36" spans="2:11" ht="12.75">
      <c r="B36" s="5"/>
      <c r="C36" s="221" t="s">
        <v>203</v>
      </c>
      <c r="D36" s="5"/>
      <c r="E36" s="5"/>
      <c r="G36" s="5"/>
      <c r="H36" s="5"/>
      <c r="I36" s="5"/>
      <c r="J36" s="5"/>
      <c r="K36" s="6"/>
    </row>
    <row r="37" spans="2:11" ht="12.75">
      <c r="B37" s="5"/>
      <c r="C37" s="222" t="s">
        <v>245</v>
      </c>
      <c r="D37" s="226" t="s">
        <v>197</v>
      </c>
      <c r="E37" s="224">
        <v>2101949</v>
      </c>
      <c r="F37" s="5"/>
      <c r="G37" s="5"/>
      <c r="H37" s="5"/>
      <c r="I37" s="5"/>
      <c r="J37" s="5"/>
      <c r="K37" s="6"/>
    </row>
    <row r="38" spans="3:11" ht="12.75">
      <c r="C38" s="222" t="s">
        <v>204</v>
      </c>
      <c r="D38" s="226" t="s">
        <v>197</v>
      </c>
      <c r="E38" s="224">
        <v>1312294</v>
      </c>
      <c r="F38" s="5"/>
      <c r="G38" s="5"/>
      <c r="H38" s="5"/>
      <c r="I38" s="5"/>
      <c r="J38" s="5"/>
      <c r="K38" s="6"/>
    </row>
    <row r="39" spans="2:11" ht="12.75">
      <c r="B39" s="4"/>
      <c r="C39" s="222" t="s">
        <v>199</v>
      </c>
      <c r="D39" s="226" t="s">
        <v>197</v>
      </c>
      <c r="E39" s="224">
        <v>34317</v>
      </c>
      <c r="F39" s="28"/>
      <c r="G39" s="5"/>
      <c r="H39" s="5"/>
      <c r="I39" s="5"/>
      <c r="J39" s="5"/>
      <c r="K39" s="6"/>
    </row>
    <row r="40" spans="2:11" ht="12.75">
      <c r="B40" s="4"/>
      <c r="C40" s="222" t="s">
        <v>131</v>
      </c>
      <c r="D40" s="226" t="s">
        <v>197</v>
      </c>
      <c r="E40" s="224">
        <v>3500</v>
      </c>
      <c r="F40" s="28"/>
      <c r="G40" s="5"/>
      <c r="H40" s="5"/>
      <c r="I40" s="5"/>
      <c r="J40" s="5"/>
      <c r="K40" s="6"/>
    </row>
    <row r="41" spans="2:11" ht="12.75">
      <c r="B41" s="4"/>
      <c r="C41" s="222" t="s">
        <v>246</v>
      </c>
      <c r="D41" s="226" t="s">
        <v>197</v>
      </c>
      <c r="E41" s="224">
        <v>30174</v>
      </c>
      <c r="F41" s="28"/>
      <c r="G41" s="5"/>
      <c r="H41" s="5"/>
      <c r="I41" s="5"/>
      <c r="J41" s="5"/>
      <c r="K41" s="6"/>
    </row>
    <row r="42" spans="2:11" ht="12.75">
      <c r="B42" s="4"/>
      <c r="C42" s="222" t="s">
        <v>223</v>
      </c>
      <c r="D42" s="226" t="s">
        <v>197</v>
      </c>
      <c r="E42" s="224">
        <v>100000</v>
      </c>
      <c r="F42" s="220"/>
      <c r="G42" s="5"/>
      <c r="H42" s="5"/>
      <c r="I42" s="5"/>
      <c r="J42" s="5"/>
      <c r="K42" s="6"/>
    </row>
    <row r="43" spans="2:11" ht="12.75">
      <c r="B43" s="4"/>
      <c r="C43" s="223" t="s">
        <v>205</v>
      </c>
      <c r="D43" s="223" t="s">
        <v>197</v>
      </c>
      <c r="E43" s="226">
        <v>9491090</v>
      </c>
      <c r="F43" s="5"/>
      <c r="G43" s="5"/>
      <c r="H43" s="5"/>
      <c r="I43" s="5"/>
      <c r="J43" s="5"/>
      <c r="K43" s="6"/>
    </row>
    <row r="44" spans="2:11" ht="12.75">
      <c r="B44" s="4"/>
      <c r="C44" s="222" t="s">
        <v>247</v>
      </c>
      <c r="D44" s="223" t="s">
        <v>197</v>
      </c>
      <c r="E44" s="226">
        <v>4009266</v>
      </c>
      <c r="F44" s="5"/>
      <c r="G44" s="5"/>
      <c r="H44" s="5"/>
      <c r="I44" s="5"/>
      <c r="J44" s="5"/>
      <c r="K44" s="6"/>
    </row>
    <row r="45" spans="2:11" ht="12.75">
      <c r="B45" s="4"/>
      <c r="C45" s="197" t="s">
        <v>200</v>
      </c>
      <c r="D45" s="197"/>
      <c r="E45" s="197">
        <f>SUM(E37:E44)</f>
        <v>17082590</v>
      </c>
      <c r="F45" s="5"/>
      <c r="G45" s="5"/>
      <c r="H45" s="5"/>
      <c r="I45" s="5"/>
      <c r="J45" s="5"/>
      <c r="K45" s="6"/>
    </row>
    <row r="46" spans="2:11" ht="12.75">
      <c r="B46" s="4"/>
      <c r="F46" s="5"/>
      <c r="G46" s="5"/>
      <c r="H46" s="5"/>
      <c r="I46" s="5"/>
      <c r="J46" s="5"/>
      <c r="K46" s="6"/>
    </row>
    <row r="47" spans="2:11" ht="12.75">
      <c r="B47" s="4"/>
      <c r="F47" s="5"/>
      <c r="G47" s="5"/>
      <c r="H47" s="5"/>
      <c r="I47" s="5"/>
      <c r="J47" s="5"/>
      <c r="K47" s="6"/>
    </row>
    <row r="48" spans="2:11" ht="12.75">
      <c r="B48" s="4"/>
      <c r="C48" t="s">
        <v>248</v>
      </c>
      <c r="F48" s="5"/>
      <c r="G48" s="5"/>
      <c r="H48" s="5"/>
      <c r="I48" s="5"/>
      <c r="J48" s="5"/>
      <c r="K48" s="6"/>
    </row>
    <row r="49" spans="2:11" ht="12.75">
      <c r="B49" s="4"/>
      <c r="C49" t="s">
        <v>249</v>
      </c>
      <c r="F49" s="5"/>
      <c r="G49" s="5"/>
      <c r="H49" s="5"/>
      <c r="I49" s="5"/>
      <c r="J49" s="5"/>
      <c r="K49" s="6"/>
    </row>
    <row r="50" spans="2:11" ht="12.75">
      <c r="B50" s="4"/>
      <c r="C50" t="s">
        <v>250</v>
      </c>
      <c r="F50" s="5"/>
      <c r="G50" s="5"/>
      <c r="H50" s="5"/>
      <c r="I50" s="5"/>
      <c r="J50" s="5"/>
      <c r="K50" s="6"/>
    </row>
    <row r="51" spans="2:11" ht="12.75">
      <c r="B51" s="4"/>
      <c r="C51" s="30" t="s">
        <v>251</v>
      </c>
      <c r="D51" s="30"/>
      <c r="E51" s="30"/>
      <c r="F51" s="28"/>
      <c r="G51" s="28"/>
      <c r="H51" s="28"/>
      <c r="I51" s="28"/>
      <c r="J51" s="28"/>
      <c r="K51" s="29"/>
    </row>
    <row r="52" ht="12.75">
      <c r="B52" s="4"/>
    </row>
    <row r="53" s="30" customFormat="1" ht="12.75">
      <c r="B53" s="27"/>
    </row>
    <row r="54" spans="2:11" s="30" customFormat="1" ht="15">
      <c r="B54" s="27"/>
      <c r="F54" s="10"/>
      <c r="G54" s="10"/>
      <c r="H54" s="10"/>
      <c r="I54" s="10"/>
      <c r="J54" s="28"/>
      <c r="K54" s="29"/>
    </row>
    <row r="55" s="30" customFormat="1" ht="12.75">
      <c r="B55" s="27"/>
    </row>
    <row r="56" s="30" customFormat="1" ht="12.75">
      <c r="B56" s="27"/>
    </row>
    <row r="57" spans="2:11" ht="15.75">
      <c r="B57" s="4"/>
      <c r="C57" s="194"/>
      <c r="D57" s="194"/>
      <c r="E57" s="194"/>
      <c r="F57" s="32"/>
      <c r="G57" s="32"/>
      <c r="H57" s="32"/>
      <c r="I57" s="32"/>
      <c r="J57" s="5"/>
      <c r="K57" s="6"/>
    </row>
    <row r="58" spans="2:11" ht="15">
      <c r="B58" s="4"/>
      <c r="C58" s="28"/>
      <c r="D58" s="28"/>
      <c r="E58" s="28"/>
      <c r="F58" s="10"/>
      <c r="G58" s="10"/>
      <c r="H58" s="10"/>
      <c r="I58" s="26" t="s">
        <v>78</v>
      </c>
      <c r="J58" s="28"/>
      <c r="K58" s="29"/>
    </row>
    <row r="59" spans="2:11" ht="15">
      <c r="B59" s="4"/>
      <c r="C59" s="5"/>
      <c r="D59" s="5"/>
      <c r="E59" s="5"/>
      <c r="F59" s="10"/>
      <c r="G59" s="10"/>
      <c r="H59" s="10" t="s">
        <v>218</v>
      </c>
      <c r="I59" s="31"/>
      <c r="J59" s="28"/>
      <c r="K59" s="29"/>
    </row>
    <row r="60" spans="2:11" ht="12.75">
      <c r="B60" s="7"/>
      <c r="C60" s="8"/>
      <c r="D60" s="8"/>
      <c r="E60" s="8"/>
      <c r="F60" s="8"/>
      <c r="G60" s="8"/>
      <c r="H60" s="8"/>
      <c r="I60" s="8"/>
      <c r="J60" s="8"/>
      <c r="K60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2014-03-30T18:06:32Z</cp:lastPrinted>
  <dcterms:created xsi:type="dcterms:W3CDTF">2002-02-16T18:16:52Z</dcterms:created>
  <dcterms:modified xsi:type="dcterms:W3CDTF">2014-03-30T18:33:49Z</dcterms:modified>
  <cp:category/>
  <cp:version/>
  <cp:contentType/>
  <cp:contentStatus/>
</cp:coreProperties>
</file>